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3335" windowHeight="112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Sheet1!$A$1:$FU$250</definedName>
  </definedNames>
  <calcPr calcId="145621"/>
</workbook>
</file>

<file path=xl/calcChain.xml><?xml version="1.0" encoding="utf-8"?>
<calcChain xmlns="http://schemas.openxmlformats.org/spreadsheetml/2006/main">
  <c r="P70" i="1" l="1"/>
  <c r="P71" i="1"/>
  <c r="P72" i="1"/>
  <c r="P73" i="1"/>
  <c r="P74" i="1"/>
  <c r="P69" i="1"/>
  <c r="P240" i="1"/>
  <c r="P241" i="1"/>
  <c r="P242" i="1"/>
  <c r="P243" i="1"/>
  <c r="P244" i="1"/>
  <c r="P245" i="1"/>
  <c r="P246" i="1"/>
  <c r="P247" i="1"/>
  <c r="P248" i="1"/>
  <c r="P249" i="1"/>
  <c r="P250" i="1"/>
  <c r="P239" i="1"/>
  <c r="P228" i="1"/>
  <c r="P229" i="1"/>
  <c r="P230" i="1"/>
  <c r="P231" i="1"/>
  <c r="P232" i="1"/>
  <c r="P233" i="1"/>
  <c r="P234" i="1"/>
  <c r="P235" i="1"/>
  <c r="P236" i="1"/>
  <c r="P237" i="1"/>
  <c r="P238" i="1"/>
  <c r="P227" i="1"/>
  <c r="P226" i="1"/>
  <c r="P216" i="1"/>
  <c r="P217" i="1"/>
  <c r="P218" i="1"/>
  <c r="P219" i="1"/>
  <c r="P220" i="1"/>
  <c r="P221" i="1"/>
  <c r="P222" i="1"/>
  <c r="P223" i="1"/>
  <c r="P224" i="1"/>
  <c r="P225" i="1"/>
  <c r="P215" i="1"/>
  <c r="P212" i="1"/>
  <c r="P213" i="1"/>
  <c r="P214" i="1"/>
  <c r="P211" i="1"/>
  <c r="P208" i="1"/>
  <c r="P209" i="1"/>
  <c r="P210" i="1"/>
  <c r="P207" i="1"/>
  <c r="P196" i="1"/>
  <c r="P197" i="1"/>
  <c r="P198" i="1"/>
  <c r="P199" i="1"/>
  <c r="P200" i="1"/>
  <c r="P201" i="1"/>
  <c r="P202" i="1"/>
  <c r="P203" i="1"/>
  <c r="P204" i="1"/>
  <c r="P205" i="1"/>
  <c r="P206" i="1"/>
  <c r="P195" i="1"/>
  <c r="P184" i="1"/>
  <c r="P185" i="1"/>
  <c r="P186" i="1"/>
  <c r="P187" i="1"/>
  <c r="P188" i="1"/>
  <c r="P189" i="1"/>
  <c r="P190" i="1"/>
  <c r="P191" i="1"/>
  <c r="P192" i="1"/>
  <c r="P193" i="1"/>
  <c r="P194" i="1"/>
  <c r="P183" i="1"/>
  <c r="P172" i="1"/>
  <c r="P173" i="1"/>
  <c r="P174" i="1"/>
  <c r="P175" i="1"/>
  <c r="P176" i="1"/>
  <c r="P177" i="1"/>
  <c r="P178" i="1"/>
  <c r="P179" i="1"/>
  <c r="P180" i="1"/>
  <c r="P181" i="1"/>
  <c r="P182" i="1"/>
  <c r="P171" i="1"/>
  <c r="P160" i="1"/>
  <c r="P161" i="1"/>
  <c r="P162" i="1"/>
  <c r="P163" i="1"/>
  <c r="P164" i="1"/>
  <c r="P165" i="1"/>
  <c r="P166" i="1"/>
  <c r="P167" i="1"/>
  <c r="P168" i="1"/>
  <c r="P169" i="1"/>
  <c r="P170" i="1"/>
  <c r="P159" i="1"/>
  <c r="P148" i="1"/>
  <c r="P149" i="1"/>
  <c r="P150" i="1"/>
  <c r="P151" i="1"/>
  <c r="P152" i="1"/>
  <c r="P153" i="1"/>
  <c r="P154" i="1"/>
  <c r="P155" i="1"/>
  <c r="P156" i="1"/>
  <c r="P157" i="1"/>
  <c r="P158" i="1"/>
  <c r="P147" i="1"/>
  <c r="P136" i="1"/>
  <c r="P137" i="1"/>
  <c r="P138" i="1"/>
  <c r="P139" i="1"/>
  <c r="P140" i="1"/>
  <c r="P141" i="1"/>
  <c r="P142" i="1"/>
  <c r="P143" i="1"/>
  <c r="P144" i="1"/>
  <c r="P145" i="1"/>
  <c r="P146" i="1"/>
  <c r="P135" i="1"/>
  <c r="P124" i="1"/>
  <c r="P125" i="1"/>
  <c r="P126" i="1"/>
  <c r="P127" i="1"/>
  <c r="P128" i="1"/>
  <c r="P129" i="1"/>
  <c r="P130" i="1"/>
  <c r="P131" i="1"/>
  <c r="P132" i="1"/>
  <c r="P133" i="1"/>
  <c r="P134" i="1"/>
  <c r="P123" i="1"/>
  <c r="P112" i="1"/>
  <c r="P113" i="1"/>
  <c r="P114" i="1"/>
  <c r="P115" i="1"/>
  <c r="P116" i="1"/>
  <c r="P117" i="1"/>
  <c r="P118" i="1"/>
  <c r="P119" i="1"/>
  <c r="P120" i="1"/>
  <c r="P121" i="1"/>
  <c r="P122" i="1"/>
  <c r="P111" i="1"/>
  <c r="P106" i="1"/>
  <c r="P107" i="1"/>
  <c r="P108" i="1"/>
  <c r="P109" i="1"/>
  <c r="P110" i="1"/>
  <c r="P105" i="1"/>
  <c r="P100" i="1"/>
  <c r="P101" i="1"/>
  <c r="P102" i="1"/>
  <c r="P103" i="1"/>
  <c r="P104" i="1"/>
  <c r="P99" i="1"/>
  <c r="P94" i="1"/>
  <c r="P95" i="1"/>
  <c r="P96" i="1"/>
  <c r="P97" i="1"/>
  <c r="P98" i="1"/>
  <c r="P93" i="1"/>
  <c r="P88" i="1"/>
  <c r="P89" i="1"/>
  <c r="P90" i="1"/>
  <c r="P91" i="1"/>
  <c r="P92" i="1"/>
  <c r="P87" i="1"/>
  <c r="P82" i="1"/>
  <c r="P83" i="1"/>
  <c r="P84" i="1"/>
  <c r="P85" i="1"/>
  <c r="P86" i="1"/>
  <c r="P81" i="1"/>
  <c r="P76" i="1"/>
  <c r="P77" i="1"/>
  <c r="P78" i="1"/>
  <c r="P79" i="1"/>
  <c r="P80" i="1"/>
  <c r="P75" i="1"/>
  <c r="P58" i="1"/>
  <c r="P59" i="1"/>
  <c r="P60" i="1"/>
  <c r="P61" i="1"/>
  <c r="P62" i="1"/>
  <c r="P63" i="1"/>
  <c r="P64" i="1"/>
  <c r="P65" i="1"/>
  <c r="P66" i="1"/>
  <c r="P67" i="1"/>
  <c r="P68" i="1"/>
  <c r="P57" i="1"/>
  <c r="P46" i="1"/>
  <c r="P47" i="1"/>
  <c r="P48" i="1"/>
  <c r="P49" i="1"/>
  <c r="P50" i="1"/>
  <c r="P51" i="1"/>
  <c r="P52" i="1"/>
  <c r="P53" i="1"/>
  <c r="P54" i="1"/>
  <c r="P55" i="1"/>
  <c r="P56" i="1"/>
  <c r="P45" i="1"/>
  <c r="P34" i="1"/>
  <c r="P35" i="1"/>
  <c r="P36" i="1"/>
  <c r="P37" i="1"/>
  <c r="P38" i="1"/>
  <c r="P39" i="1"/>
  <c r="P40" i="1"/>
  <c r="P41" i="1"/>
  <c r="P42" i="1"/>
  <c r="P43" i="1"/>
  <c r="P44" i="1"/>
  <c r="P33" i="1"/>
  <c r="P32" i="1"/>
  <c r="P22" i="1"/>
  <c r="P23" i="1"/>
  <c r="P24" i="1"/>
  <c r="P25" i="1"/>
  <c r="P26" i="1"/>
  <c r="P27" i="1"/>
  <c r="P28" i="1"/>
  <c r="P29" i="1"/>
  <c r="P30" i="1"/>
  <c r="P31" i="1"/>
  <c r="P21" i="1"/>
  <c r="P17" i="1"/>
  <c r="P18" i="1"/>
  <c r="P19" i="1"/>
  <c r="P20" i="1"/>
  <c r="P16" i="1"/>
  <c r="P13" i="1"/>
  <c r="P14" i="1"/>
  <c r="P15" i="1"/>
  <c r="P12" i="1"/>
  <c r="P11" i="1"/>
  <c r="P8" i="1"/>
  <c r="P9" i="1"/>
  <c r="P10" i="1"/>
  <c r="P7" i="1"/>
  <c r="P3" i="1"/>
  <c r="P4" i="1"/>
  <c r="P5" i="1"/>
  <c r="P6" i="1"/>
  <c r="P2" i="1"/>
</calcChain>
</file>

<file path=xl/sharedStrings.xml><?xml version="1.0" encoding="utf-8"?>
<sst xmlns="http://schemas.openxmlformats.org/spreadsheetml/2006/main" count="5406" uniqueCount="528">
  <si>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</si>
  <si>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</si>
  <si>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</si>
  <si>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</si>
  <si>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</si>
  <si>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</si>
  <si>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</si>
  <si>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</si>
  <si>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</si>
  <si>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</si>
  <si>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</si>
  <si>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</si>
  <si>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</si>
  <si>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</si>
  <si>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</si>
  <si>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</si>
  <si>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</si>
  <si>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</si>
  <si>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</si>
  <si>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</si>
  <si>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</si>
  <si>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</si>
  <si>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</si>
  <si>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</si>
  <si>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Cenu līmenis Lielie vairumnieki - Velo</t>
  </si>
  <si>
    <t>Cenu līmenis BudoShop - Treneri</t>
  </si>
  <si>
    <t>Cenu līmenis Mazie vairumnieki - Velo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</si>
  <si>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</si>
  <si>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</si>
  <si>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</si>
  <si>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</si>
  <si>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</si>
  <si>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</si>
  <si>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</si>
  <si>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</si>
  <si>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</si>
  <si>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</si>
  <si>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</si>
  <si>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</si>
  <si>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</si>
  <si>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</si>
  <si>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</si>
  <si>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</si>
  <si>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</si>
  <si>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</si>
  <si>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</si>
  <si>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</si>
  <si>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</si>
  <si>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</si>
  <si>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</si>
  <si>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</si>
  <si>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</si>
  <si>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</si>
  <si>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</si>
  <si>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</si>
  <si>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</si>
  <si>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</si>
  <si>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</si>
  <si>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</si>
  <si>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</si>
  <si>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</si>
  <si>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</si>
  <si>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</si>
  <si>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</si>
  <si>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</si>
  <si>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</si>
  <si>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</si>
  <si>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</si>
  <si>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</si>
  <si>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</si>
  <si>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</si>
  <si>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</si>
  <si>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</si>
  <si>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</si>
  <si>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</si>
  <si>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</si>
  <si>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</si>
  <si>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</si>
  <si>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</si>
  <si>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</si>
  <si>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</si>
  <si>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</si>
  <si>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</si>
  <si>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</si>
  <si>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</si>
  <si>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</si>
  <si>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</si>
  <si>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</si>
  <si>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</si>
  <si>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</si>
  <si>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</si>
  <si>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</si>
  <si>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</si>
  <si>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</si>
  <si>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</si>
  <si>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</si>
  <si>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</si>
  <si>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</si>
  <si>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</si>
  <si>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</si>
  <si>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</si>
  <si>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</si>
  <si>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</si>
  <si>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</si>
  <si>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</si>
  <si>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</si>
  <si>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</si>
  <si>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</si>
  <si>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</si>
  <si>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</si>
  <si>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</si>
  <si>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</si>
  <si>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</si>
  <si>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</si>
  <si>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</si>
  <si>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</si>
  <si>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</si>
  <si>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</si>
  <si>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</si>
  <si>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</si>
  <si>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</si>
  <si>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</si>
  <si>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</si>
  <si>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</si>
  <si>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</si>
  <si>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</si>
  <si>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</si>
  <si>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</si>
  <si>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</si>
  <si>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</si>
  <si>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</si>
  <si>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</si>
  <si>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</si>
  <si>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</si>
  <si>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</si>
  <si>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</si>
  <si>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</si>
  <si>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</si>
  <si>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all_vecums</t>
  </si>
  <si>
    <t>all_augums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</si>
  <si>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</si>
  <si>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</si>
  <si>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</si>
  <si>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</si>
  <si>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</si>
  <si>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</si>
  <si>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</si>
  <si>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</si>
  <si>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</si>
  <si>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</si>
  <si>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</si>
  <si>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</si>
  <si>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</si>
  <si>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</si>
  <si>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</si>
  <si>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</si>
  <si>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</si>
  <si>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</si>
  <si>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</si>
  <si>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Velosipēdi</t>
  </si>
  <si>
    <t>gab.</t>
  </si>
  <si>
    <t>C</t>
  </si>
  <si>
    <t>F</t>
  </si>
  <si>
    <t>T</t>
  </si>
  <si>
    <t>zila</t>
  </si>
  <si>
    <t>melna</t>
  </si>
  <si>
    <t>karbons</t>
  </si>
  <si>
    <t>disku (hidrauliskās)</t>
  </si>
  <si>
    <t>universāls</t>
  </si>
  <si>
    <t>pieaugušo</t>
  </si>
  <si>
    <t>Garums</t>
  </si>
  <si>
    <t>Platums</t>
  </si>
  <si>
    <t>Augstums</t>
  </si>
  <si>
    <t>Preces svars</t>
  </si>
  <si>
    <t>Alternatīvās apakšgrupas</t>
  </si>
  <si>
    <t>28"</t>
  </si>
  <si>
    <t>šosejas (Road)</t>
  </si>
  <si>
    <t>48CM (XS)</t>
  </si>
  <si>
    <t>51CM (S)</t>
  </si>
  <si>
    <t>54CM (M)</t>
  </si>
  <si>
    <t>56CM (L)</t>
  </si>
  <si>
    <t>58CM (XL)</t>
  </si>
  <si>
    <t>pelēka</t>
  </si>
  <si>
    <t>&lt;b&gt; Rāmis &lt;/b&gt;(mūža garantija) - karbona &lt;/br&gt; &lt;b&gt; Dakša &lt;/b&gt; - Cervélo All-Carbon, Tapered S5 Fork For Disc &lt;/br&gt; &lt;b&gt; Stūres gultņi &lt;/b&gt; - FSA IS2 1 x 1-3/8 &lt;/br&gt; &lt;b&gt; Rati &lt;/b&gt; - ENVE SES Disc 5.6 &lt;/br&gt; &lt;b&gt; Riepas &lt;/b&gt; - Continental GP4000 SII 25mm &lt;/br&gt; &lt;b&gt; Klaņi &lt;/b&gt; - Shimano Dura-Ace 9100 52/36 &lt;/br&gt; &lt;b&gt; Monobloks &lt;/b&gt; - Cervélo BBright Connect 24x90 &lt;/br&gt; &lt;b&gt; Ķēde &lt;/b&gt; - Shimano CN-HG901, 11 spd &lt;/br&gt; &lt;b&gt; Priekšējais pārslēdzējs &lt;/b&gt; - Shimano Dura-Ace Di2 9150, 11 spd &lt;/br&gt; &lt;b&gt; Aizmugurējais pārslēdzējs &lt;/b&gt; - Shimano Dura-Ace Di2 9150, 11 spd &lt;/br&gt; &lt;b&gt; Kasete &lt;/b&gt; - Shimano Dura-Ace CS-R9100, 11-30 &lt;/br&gt; &lt;b&gt; Pārslēdzēju rokturi &lt;/b&gt; - Shimano Dura-Ace Di2 9170, 11 spd &lt;/br&gt; &lt;b&gt; Stūre &lt;/b&gt; - Cervélo, AB08 &lt;/br&gt; &lt;b&gt; Iznesums &lt;/b&gt; - Cervélo, CS28 V-Stem &lt;/br&gt; &lt;b&gt; Bremzes &lt;/b&gt; - Shimano Dura Ace 9170 &lt;/br&gt; &lt;b&gt; Bremžu rotori &lt;/b&gt; - Shimano SM-RT900, 160mm &lt;/br&gt; &lt;b&gt; Sēdeklis &lt;/b&gt; - Prologo Dimension NACK &lt;/br&gt; &lt;b&gt; Stute &lt;/b&gt; - Cervélo SP20</t>
  </si>
  <si>
    <t>&lt;b&gt; Rāmis &lt;/b&gt;(mūža garantija) - karbona &lt;/br&gt; &lt;b&gt; Dakša &lt;/b&gt; - Cervélo All-Carbon, Tapered S5 Fork For Disc &lt;/br&gt; &lt;b&gt; Stūres gultņi &lt;/b&gt; - FSA IS2 1 x 1-3/8 &lt;/br&gt; &lt;b&gt; Rati &lt;/b&gt; - DT Swiss ARC 1450 DiCut 48 Disc &lt;/br&gt; &lt;b&gt; Riepas &lt;/b&gt; - Continental GP4000 SII 25mm &lt;/br&gt; &lt;b&gt; Klaņi &lt;/b&gt; - SRAM RED 52/36 &lt;/br&gt; &lt;b&gt; Monobloks &lt;/b&gt; - Cervélo BBright Connect 30x86 &lt;/br&gt; &lt;b&gt; Ķēde &lt;/b&gt; - SRAM RED 22 &lt;/br&gt; &lt;b&gt; Priekšējais pārslēdzējs &lt;/b&gt; - SRAM RED eTap, 11 spd &lt;/br&gt; &lt;b&gt; Aizmugurējais pārslēdzējs &lt;/b&gt; - SRAM RED eTap, 11 spd &lt;/br&gt; &lt;b&gt; Kasete &lt;/b&gt; - SRAM XG 1190, 11-28 &lt;/br&gt; &lt;b&gt; Pārslēdzēju rokturi &lt;/b&gt; - SRAM RED eTap HRD, 11 spd &lt;/br&gt; &lt;b&gt; Stūre &lt;/b&gt; - Cervélo, AB08 &lt;/br&gt; &lt;b&gt; Iznesums &lt;/b&gt; - Cervélo, CS28 V-Stem &lt;/br&gt; &lt;b&gt; Bremzes &lt;/b&gt; - SRAM RED HRD &lt;/br&gt; &lt;b&gt; Bremžu rotori &lt;/b&gt; - SRAM CenterLine X 160mm &lt;/br&gt; &lt;b&gt; Sēdeklis &lt;/b&gt; - Prologo Dimension TiRox &lt;/br&gt; &lt;b&gt; Stute &lt;/b&gt; - Cervélo SP20</t>
  </si>
  <si>
    <t>&lt;b&gt; Rāmis &lt;/b&gt;(mūža garantija) - karbona &lt;/br&gt; &lt;b&gt; Dakša &lt;/b&gt; - Cervélo All-Carbon, Tapered S5 Fork For Disc &lt;/br&gt; &lt;b&gt; Stūres gultņi &lt;/b&gt; - FSA IS2 1 x 1-3/8 &lt;/br&gt; &lt;b&gt; Rati &lt;/b&gt; - DT Swiss PRC 1450 Spline 35 Disc &lt;/br&gt; &lt;b&gt; Riepas &lt;/b&gt; - Continental GP4000 SII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Shimano Ultegra Di2 8050, 11 spd &lt;/br&gt; &lt;b&gt; Aizmugurējais pārslēdzējs &lt;/b&gt; - SRAM RED eTap, 11 spd &lt;/br&gt; &lt;b&gt; Kasete &lt;/b&gt; - Shimano Ultegra CS-R8000, 11-30 &lt;/br&gt; &lt;b&gt; Pārslēdzēju rokturi &lt;/b&gt; - Shimano Ultegra Di2 8070, 11 spd &lt;/br&gt; &lt;b&gt; Stūre &lt;/b&gt; - Cervélo, AB08 &lt;/br&gt; &lt;b&gt; Iznesums &lt;/b&gt; - Cervélo, CS28 V-Stem &lt;/br&gt; &lt;b&gt; Bremzes &lt;/b&gt; - Shimano Ultegra 8070 &lt;/br&gt; &lt;b&gt; Bremžu rotori &lt;/b&gt; - Shimano SM-RT800, 160mm &lt;/br&gt; &lt;b&gt; Sēdeklis &lt;/b&gt; - Prologo Dimension T4.0 &lt;/br&gt; &lt;b&gt; Stute &lt;/b&gt; - Cervélo SP20</t>
  </si>
  <si>
    <t>&lt;b&gt; Rāmis &lt;/b&gt;(mūža garantija) - karbona &lt;/br&gt; &lt;b&gt; Dakša &lt;/b&gt; - Cervélo All-Carbon, Tapered S5 Fork For Disc &lt;/br&gt; &lt;b&gt; Stūres gultņi &lt;/b&gt; - FSA IS2 1 x 1-3/8 &lt;/br&gt; &lt;b&gt; Rati &lt;/b&gt; - DT Swiss P1800 Spline 32 Disc &lt;/br&gt; &lt;b&gt; Riepas &lt;/b&gt; - Continental GP4000 SII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Shimano Ultegra 8000, 11 spd &lt;/br&gt; &lt;b&gt; Aizmugurējais pārslēdzējs &lt;/b&gt; - Shimano Ultegra 8000, 11 spd &lt;/br&gt; &lt;b&gt; Kasete &lt;/b&gt; - Shimano Ultegra CS-R8000, 11-30 &lt;/br&gt; &lt;b&gt; Pārslēdzēju rokturi &lt;/b&gt; - Shimano Ultegra 8020, 11 spd &lt;/br&gt; &lt;b&gt; Stūre &lt;/b&gt; - Cervélo, AB08 &lt;/br&gt; &lt;b&gt; Iznesums &lt;/b&gt; - Cervélo, CS28 V-Stem &lt;/br&gt; &lt;b&gt; Bremzes &lt;/b&gt; - Shimano Ultegra 8070 &lt;/br&gt; &lt;b&gt; Bremžu rotori &lt;/b&gt; - Shimano SM-RT800, 160mm &lt;/br&gt; &lt;b&gt; Sēdeklis &lt;/b&gt; - Prologo Dimension T4.0 &lt;/br&gt; &lt;b&gt; Stute &lt;/b&gt; - Cervélo SP20</t>
  </si>
  <si>
    <t>61CM (XXL)</t>
  </si>
  <si>
    <t>&lt;b&gt; Rāmis &lt;/b&gt;(mūža garantija) - karbona &lt;/br&gt; &lt;b&gt; Dakša &lt;/b&gt; - Cervélo All-Carbon, Tapered S3 Fork For Disc &lt;/br&gt; &lt;b&gt; Stūres gultņi &lt;/b&gt; - FSA IS2 1-1/4 x 1-3/8” &lt;/br&gt; &lt;b&gt; Rati &lt;/b&gt; - Novatec R5 Carbon 48mm Disc &lt;/br&gt; &lt;b&gt; Riepas &lt;/b&gt; - Continental Grand Prix SL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Shimano Ultegra Di2 8050, 11 spd &lt;/br&gt; &lt;b&gt; Aizmugurējais pārslēdzējs &lt;/b&gt; - Shimano Ultegra Di2 8050, 11 spd &lt;/br&gt; &lt;b&gt; Kasete &lt;/b&gt; - Shimano Ultegra CS-R8000, 11-30 &lt;/br&gt; &lt;b&gt; Pārslēdzēju rokturi &lt;/b&gt; - Shimano Ultegra Di2 8070, 11 spd &lt;/br&gt; &lt;b&gt; Stūre &lt;/b&gt; - Cervélo, AB09 &lt;/br&gt; &lt;b&gt; Iznesums &lt;/b&gt; - Cervélo ST28 &lt;/br&gt; &lt;b&gt; Bremzes &lt;/b&gt; - Shimano Ultegra 8070 Hydraulic Disc &lt;/br&gt; &lt;b&gt; Bremžu rotori &lt;/b&gt; - Shimano SM-RT800, 160mm &lt;/br&gt; &lt;b&gt; Sēdeklis &lt;/b&gt; - Prologo Dimension STN &lt;/br&gt; &lt;b&gt; Stute &lt;/b&gt; - Cervélo SP20</t>
  </si>
  <si>
    <t>&lt;b&gt; Rāmis &lt;/b&gt;(mūža garantija) - karbona &lt;/br&gt; &lt;b&gt; Dakša &lt;/b&gt; - Cervélo All-Carbon, Tapered S3 Fork For Disc &lt;/br&gt; &lt;b&gt; Stūres gultņi &lt;/b&gt; - FSA IS2 1-1/4 x 1-3/8” &lt;/br&gt; &lt;b&gt; Rati &lt;/b&gt; - DT Swiss P1800 Spline 32 Disc &lt;/br&gt; &lt;b&gt; Riepas &lt;/b&gt; - Continental Grand Prix SL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Derailleur Shimano Ultegra 8000, 11 spd &lt;/br&gt; &lt;b&gt; Aizmugurējais pārslēdzējs &lt;/b&gt; - Derailleur Shimano Ultegra 8000, 11 spd &lt;/br&gt; &lt;b&gt; Kasete &lt;/b&gt; - Shimano Ultegra CS-R8000, 11-30 &lt;/br&gt; &lt;b&gt; Pārslēdzēju rokturi &lt;/b&gt; - Shimano Ultegra Di2 8070, 11 spd &lt;/br&gt; &lt;b&gt; Stūre &lt;/b&gt; - Cervélo, AB09 &lt;/br&gt; &lt;b&gt; Iznesums &lt;/b&gt; - Cervélo ST28 &lt;/br&gt; &lt;b&gt; Bremzes &lt;/b&gt; - Shimano Ultegra 8070 Hydraulic Disc &lt;/br&gt; &lt;b&gt; Bremžu rotori &lt;/b&gt; - Shimano SM-RT800, 160mm &lt;/br&gt; &lt;b&gt; Sēdeklis &lt;/b&gt; - Prologo Dimension STN &lt;/br&gt; &lt;b&gt; Stute &lt;/b&gt; - Cervélo SP20</t>
  </si>
  <si>
    <t>U-veida</t>
  </si>
  <si>
    <t>&lt;b&gt; Rāmis &lt;/b&gt;(mūža garantija) - karbona &lt;/br&gt; &lt;b&gt; Dakša &lt;/b&gt; - Cervélo All-Carbon, Tapered S3 Fork &lt;/br&gt; &lt;b&gt; Stūres gultņi &lt;/b&gt; - FSA IS2 1-1/4 x 1-3/8” &lt;/br&gt; &lt;b&gt; Rati &lt;/b&gt; - Novatec R5 Carbon Clincher 48mm &lt;/br&gt; &lt;b&gt; Riepas &lt;/b&gt; - Continental Grand Prix SL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Shimano Ultegra Di2 8050, 11 spd &lt;/br&gt; &lt;b&gt; Aizmugurējais pārslēdzējs &lt;/b&gt; - Shimano Ultegra Di2 8050, 11 spd &lt;/br&gt; &lt;b&gt; Kasete &lt;/b&gt; - Shimano Ultegra CS-R8000, 11-30 &lt;/br&gt; &lt;b&gt; Pārslēdzēju rokturi &lt;/b&gt; - Shimano Ultegra Di2 8050, 11 spd &lt;/br&gt; &lt;b&gt; Stūre &lt;/b&gt; - Cervélo, AB09 &lt;/br&gt; &lt;b&gt; Iznesums &lt;/b&gt; - Cervélo ST28 &lt;/br&gt; &lt;b&gt; Bremzes &lt;/b&gt; - Shimano Ultegra 8070 Hydraulic Disc &lt;/br&gt; &lt;b&gt; Sēdeklis &lt;/b&gt; - Prologo Dimension STN &lt;/br&gt; &lt;b&gt; Stute &lt;/b&gt; - Cervélo SP20</t>
  </si>
  <si>
    <t>&lt;b&gt; Rāmis &lt;/b&gt;(mūža garantija) - karbona &lt;/br&gt; &lt;b&gt; Dakša &lt;/b&gt; - Cervélo All-Carbon, Tapered S3 Fork &lt;/br&gt; &lt;b&gt; Stūres gultņi &lt;/b&gt; - FSA IS2 1-1/4 x 1-3/8” &lt;/br&gt; &lt;b&gt; Rati &lt;/b&gt; - DT Swiss P1800 Spline 32 &lt;/br&gt; &lt;b&gt; Riepas &lt;/b&gt; - Continental Grand Prix SL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Shimano Ultegra 8000, 11 spd &lt;/br&gt; &lt;b&gt; Aizmugurējais pārslēdzējs &lt;/b&gt; - Shimano Ultegra 8000, 11spd &lt;/br&gt; &lt;b&gt; Kasete &lt;/b&gt; - Shimano Ultegra CS-R8000, 11-30 &lt;/br&gt; &lt;b&gt; Pārslēdzēju rokturi &lt;/b&gt; - Shimano Ultegra 8000, 11spd &lt;/br&gt; &lt;b&gt; Stūre &lt;/b&gt; - Cervélo, AB09 &lt;/br&gt; &lt;b&gt; Iznesums &lt;/b&gt; - Cervélo ST28 &lt;/br&gt; &lt;b&gt; Bremzes &lt;/b&gt; - Shimano Ultegra 8000 &lt;/br&gt; &lt;b&gt; Sēdeklis &lt;/b&gt; - Prologo Dimension STN &lt;/br&gt; &lt;b&gt; Stute &lt;/b&gt; - Cervélo SP20</t>
  </si>
  <si>
    <t>&lt;b&gt; Rāmis &lt;/b&gt;(mūža garantija) - karbona &lt;/br&gt; &lt;b&gt; Dakša &lt;/b&gt; - Cervélo All-Carbon, Tapered S2 Fork &lt;/br&gt; &lt;b&gt; Stūres gultņi &lt;/b&gt; - FSA IS2 1x1/8 - 1x3/8 &lt;/br&gt; &lt;b&gt; Rati &lt;/b&gt; - Shimano RS010 &lt;/br&gt; &lt;b&gt; Riepas &lt;/b&gt; - Continental Ultra Sport II 700 x 23 &lt;/br&gt; &lt;b&gt; Klaņi &lt;/b&gt; - Shimano RS510 50/34 &lt;/br&gt; &lt;b&gt; Monobloks &lt;/b&gt; - BBB Bottomfit BBO-72, PF30 Threaded &lt;/br&gt; &lt;b&gt; Ķēde &lt;/b&gt; - Shimano CN-HG601, 11 spd &lt;/br&gt; &lt;b&gt; Priekšējais pārslēdzējs &lt;/b&gt; - Shimano 105 5801, 11 spd &lt;/br&gt; &lt;b&gt; Aizmugurējais pārslēdzējs &lt;/b&gt; - Shimano 105 5801, 11 spd &lt;/br&gt; &lt;b&gt; Kasete &lt;/b&gt; - Shimano 105 5800, 11 spd, 11-28 &lt;/br&gt; &lt;b&gt; Pārslēdzēju rokturi &lt;/b&gt; - Shimano 105 5800, 11 spd &lt;/br&gt; &lt;b&gt; Stūre &lt;/b&gt; - Cervélo Performance Alloy Compact &lt;/br&gt; &lt;b&gt; Iznesums &lt;/b&gt; - Cervélo Performance Alloy &lt;/br&gt; &lt;b&gt; Bremzes &lt;/b&gt; - Shimano 105 5800 &lt;/br&gt; &lt;b&gt; Sēdeklis &lt;/b&gt; - Cervélo Comfort Race &lt;/br&gt; &lt;b&gt; Stute &lt;/b&gt; - Cervélo Carbon, Aero SP17</t>
  </si>
  <si>
    <t>balta</t>
  </si>
  <si>
    <t>&lt;b&gt; Rāmis &lt;/b&gt;(mūža garantija) - karbona &lt;/br&gt; &lt;b&gt; Dakša &lt;/b&gt; - Cervélo All-Carbon, Tapered R5 Fork for Disc &lt;/br&gt; &lt;b&gt; Stūres gultņi &lt;/b&gt; - FSA IS2 1-1/8 x 1-1/2 &lt;/br&gt; &lt;b&gt; Rati &lt;/b&gt; - DT Swiss PRC 1450 Spline 35 Disc &lt;/br&gt; &lt;b&gt; Riepas &lt;/b&gt; - Continental GP4000 S II 25mm &lt;/br&gt; &lt;b&gt; Klaņi &lt;/b&gt; - Shimano Dura-Ace 9100 52/36 &lt;/br&gt; &lt;b&gt; Monobloks &lt;/b&gt; - Cervélo BBright Connect 24x90 &lt;/br&gt; &lt;b&gt; Ķēde &lt;/b&gt; - Shimano CN-HG901, 11 spd &lt;/br&gt; &lt;b&gt; Priekšējais pārslēdzējs &lt;/b&gt; - Shimano Dura-Ace Di2 9150, 11 spd &lt;/br&gt; &lt;b&gt; Aizmugurējais pārslēdzējs &lt;/b&gt; - Shimano Dura-Ace Di2 9150, 11 spd &lt;/br&gt; &lt;b&gt; Kasete &lt;/b&gt; - Shimano Dura-Ace CS-R9100, 11-30 &lt;/br&gt; &lt;b&gt; Pārslēdzēju rokturi &lt;/b&gt; - Shimano Dura-Ace Di2 9170, 11 spd &lt;/br&gt; &lt;b&gt; Stūre &lt;/b&gt; - Cervélo, AB06 &lt;/br&gt; &lt;b&gt; Iznesums &lt;/b&gt; - Cervélo Carbon Stem &lt;/br&gt; &lt;b&gt; Bremzes &lt;/b&gt; - Shimano Dura-Ace 9170 Hydraulic Disc &lt;/br&gt; &lt;b&gt; Bremžu rotori &lt;/b&gt; - Shimano SM-RT900, 160mm &lt;/br&gt; &lt;b&gt; Sēdeklis &lt;/b&gt; - ASTUTE Skyline Lab &lt;/br&gt; &lt;b&gt; Stute &lt;/b&gt; - Cervélo Carbon SP18</t>
  </si>
  <si>
    <t>&lt;b&gt; Rāmis &lt;/b&gt;(mūža garantija) - karbona &lt;/br&gt; &lt;b&gt; Dakša &lt;/b&gt; - Cervélo All-Carbon, Tapered R5 Fork for Disc &lt;/br&gt; &lt;b&gt; Stūres gultņi &lt;/b&gt; - FSA IS2 1-1/8 x 1-1/2 &lt;/br&gt; &lt;b&gt; Rati &lt;/b&gt; - DT Swiss PRC 1450 Spline 35 Disc &lt;/br&gt; &lt;b&gt; Riepas &lt;/b&gt; - Continental GP4000 S II 25mm &lt;/br&gt; &lt;b&gt; Klaņi &lt;/b&gt; - SRAM RED 52/36 &lt;/br&gt; &lt;b&gt; Monobloks &lt;/b&gt; - Cervélo BBright Connect 30x86 &lt;/br&gt; &lt;b&gt; Ķēde &lt;/b&gt; - SRAM RED 22 &lt;/br&gt; &lt;b&gt; Priekšējais pārslēdzējs &lt;/b&gt; - SRAM RED eTap, 11 spd &lt;/br&gt; &lt;b&gt; Aizmugurējais pārslēdzējs &lt;/b&gt; - SRAM RED eTap, 11 spd &lt;/br&gt; &lt;b&gt; Kasete &lt;/b&gt; - SRAM XG 1190, 11-28 &lt;/br&gt; &lt;b&gt; Pārslēdzēju rokturi &lt;/b&gt; - SRAM RED eTap HRD, 11 spd &lt;/br&gt; &lt;b&gt; Stūre &lt;/b&gt; - Cervélo, AB06 &lt;/br&gt; &lt;b&gt; Iznesums &lt;/b&gt; - Cervélo Carbon Stem &lt;/br&gt; &lt;b&gt; Bremzes &lt;/b&gt; - SRAM RED HRD &lt;/br&gt; &lt;b&gt; Bremžu rotori &lt;/b&gt; - SRAM CenterLine X 160mm &lt;/br&gt; &lt;b&gt; Sēdeklis &lt;/b&gt; - ASTUTE Skyline Lab &lt;/br&gt; &lt;b&gt; Stute &lt;/b&gt; - Cervélo Carbon SP18</t>
  </si>
  <si>
    <t>&lt;b&gt; Rāmis &lt;/b&gt;(mūža garantija) - karbona &lt;/br&gt; &lt;b&gt; Dakša &lt;/b&gt; - Cervélo All-Carbon, Tapered R5 Fork for Disc &lt;/br&gt; &lt;b&gt; Stūres gultņi &lt;/b&gt; - FSA IS2 1-1/8 x 1-1/2 &lt;/br&gt; &lt;b&gt; Rati &lt;/b&gt; - DT Swiss PRC 1450 Spline 35 Disc &lt;/br&gt; &lt;b&gt; Riepas &lt;/b&gt; - Continental GP4000 S II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Shimano Ultegra 8050, 11 spd &lt;/br&gt; &lt;b&gt; Aizmugurējais pārslēdzējs &lt;/b&gt; - Shimano Ultegra 8050, 11 spd &lt;/br&gt; &lt;b&gt; Kasete &lt;/b&gt; - Shimano Ultegra CS-R8000, 11-30 &lt;/br&gt; &lt;b&gt; Pārslēdzēju rokturi &lt;/b&gt; - Shimano Ultegra 8070, 11 spd &lt;/br&gt; &lt;b&gt; Stūre &lt;/b&gt; - Cervélo, AB06 &lt;/br&gt; &lt;b&gt; Iznesums &lt;/b&gt; - Cervélo Carbon Stem &lt;/br&gt; &lt;b&gt; Bremzes &lt;/b&gt; - Shimano Ultegra 8070 Hydraulic Disc &lt;/br&gt; &lt;b&gt; Bremžu rotori &lt;/b&gt; - Shimano SM-RT800, 160mm &lt;/br&gt; &lt;b&gt; Sēdeklis &lt;/b&gt; - Prologo Zero II STN &lt;/br&gt; &lt;b&gt; Stute &lt;/b&gt; - Cervélo Carbon SP18</t>
  </si>
  <si>
    <t>&lt;b&gt; Rāmis &lt;/b&gt;(mūža garantija) - karbona &lt;/br&gt; &lt;b&gt; Dakša &lt;/b&gt; - Cervélo All-Carbon, Tapered R5 Fork &lt;/br&gt; &lt;b&gt; Stūres gultņi &lt;/b&gt; - FSA IS2 1-1/8 x 1-1/2 &lt;/br&gt; &lt;b&gt; Rati &lt;/b&gt; - DT Swiss PRC 1450 Spline 35 &lt;/br&gt; &lt;b&gt; Riepas &lt;/b&gt; - Continental GP4000 S II 25mm &lt;/br&gt; &lt;b&gt; Klaņi &lt;/b&gt; - Shimano Dura-Ace 9100 52/36 &lt;/br&gt; &lt;b&gt; Monobloks &lt;/b&gt; - Cervélo BBright Connect 24x90 &lt;/br&gt; &lt;b&gt; Ķēde &lt;/b&gt; - Shimano CN-HG901, 11 spd &lt;/br&gt; &lt;b&gt; Priekšējais pārslēdzējs &lt;/b&gt; - Shimano Dura-Ace Di2 9150, 11 spd &lt;/br&gt; &lt;b&gt; Aizmugurējais pārslēdzējs &lt;/b&gt; - Shimano Dura-Ace Di2 9150, 11 spd &lt;/br&gt; &lt;b&gt; Kasete &lt;/b&gt; - Shimano Dura-Ace CS-R9100, 11-30 &lt;/br&gt; &lt;b&gt; Pārslēdzēju rokturi &lt;/b&gt; - Shimano Dura-Ace Di2 9150, 11 spd &lt;/br&gt; &lt;b&gt; Stūre &lt;/b&gt; - Cervélo, AB06 &lt;/br&gt; &lt;b&gt; Iznesums &lt;/b&gt; - Cervélo Carbon Stem &lt;/br&gt; &lt;b&gt; Bremzes &lt;/b&gt; - Shimano Dura-Ace 9100 &lt;/br&gt; &lt;b&gt; Sēdeklis &lt;/b&gt; - ASTUTE Skyline Lab &lt;/br&gt; &lt;b&gt; Stute &lt;/b&gt; - Cervélo Carbon SP18</t>
  </si>
  <si>
    <t>&lt;b&gt; Rāmis &lt;/b&gt;(mūža garantija) - karbona &lt;/br&gt; &lt;b&gt; Dakša &lt;/b&gt; - Cervélo All-Carbon, Tapered R5 Fork &lt;/br&gt; &lt;b&gt; Stūres gultņi &lt;/b&gt; - FSA IS2 1-1/8 x 1-1/2 &lt;/br&gt; &lt;b&gt; Rati &lt;/b&gt; - DT Swiss P1800 Spline 32 &lt;/br&gt; &lt;b&gt; Riepas &lt;/b&gt; - Continental Grand Prix SL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Shimano Ultegra 8000, 11 spd &lt;/br&gt; &lt;b&gt; Aizmugurējais pārslēdzējs &lt;/b&gt; - Shimano Ultegra 8000, 11 spd &lt;/br&gt; &lt;b&gt; Kasete &lt;/b&gt; - Shimano Ultegra CS-R8000, 11-30 &lt;/br&gt; &lt;b&gt; Pārslēdzēju rokturi &lt;/b&gt; - Shimano Ultegra 8000, 11 spd &lt;/br&gt; &lt;b&gt; Stūre &lt;/b&gt; - Cervélo AB07 Ultra Light Alloy Bar &lt;/br&gt; &lt;b&gt; Iznesums &lt;/b&gt; - Cervélo Ultra Light Alloy Stem &lt;/br&gt; &lt;b&gt; Bremzes &lt;/b&gt; - Shimano Ultegra 8000 &lt;/br&gt; &lt;b&gt; Sēdeklis &lt;/b&gt; - Prologo Zero II STN &lt;/br&gt; &lt;b&gt; Stute &lt;/b&gt; - Cervélo Carbon SP18</t>
  </si>
  <si>
    <t>&lt;b&gt; Rāmis &lt;/b&gt;(mūža garantija) - karbona &lt;/br&gt; &lt;b&gt; Dakša &lt;/b&gt; - Cervélo All-Carbon, Tapered R5 Fork &lt;/br&gt; &lt;b&gt; Stūres gultņi &lt;/b&gt; - FSA IS2 1-1/8 x 1-1/2 &lt;/br&gt; &lt;b&gt; Rati &lt;/b&gt; - DT Swiss PRC 1450 Spline 35 &lt;/br&gt; &lt;b&gt; Riepas &lt;/b&gt; - Continental GP4000 S II 25mm &lt;/br&gt; &lt;b&gt; Klaņi &lt;/b&gt; - SRAM RED 52/36 &lt;/br&gt; &lt;b&gt; Monobloks &lt;/b&gt; - Cervélo BBright Connect 30x86 &lt;/br&gt; &lt;b&gt; Ķēde &lt;/b&gt; - SRAM RED 22 &lt;/br&gt; &lt;b&gt; Priekšējais pārslēdzējs &lt;/b&gt; - SRAM RED eTap, 11 spd &lt;/br&gt; &lt;b&gt; Aizmugurējais pārslēdzējs &lt;/b&gt; - SRAM RED eTap, 11 spd &lt;/br&gt; &lt;b&gt; Kasete &lt;/b&gt; - SRAM XG 1190, 11-28 &lt;/br&gt; &lt;b&gt; Pārslēdzēju rokturi &lt;/b&gt; - SRAM RED eTap, 11 spd &lt;/br&gt; &lt;b&gt; Stūre &lt;/b&gt; - Cervélo, AB06 &lt;/br&gt; &lt;b&gt; Iznesums &lt;/b&gt; - Carbon Stem &lt;/br&gt; &lt;b&gt; Bremzes &lt;/b&gt; - SRAM RED &lt;/br&gt; &lt;b&gt; Sēdeklis &lt;/b&gt; - ASTUTE Skyline Lab &lt;/br&gt; &lt;b&gt; Stute &lt;/b&gt; - Cervélo Carbon SP18</t>
  </si>
  <si>
    <t>oranžs</t>
  </si>
  <si>
    <t>&lt;b&gt; Rāmis &lt;/b&gt;(mūža garantija) - karbona &lt;/br&gt; &lt;b&gt; Dakša &lt;/b&gt; - Cervélo All-Carbon, Tapered R3 Fork for Disc &lt;/br&gt; &lt;b&gt; Stūres gultņi &lt;/b&gt; - FSA IS2 1-1/8 x 1-1/2 &lt;/br&gt; &lt;b&gt; Rati &lt;/b&gt; - Novatec R3 Carbon 35mm Disc &lt;/br&gt; &lt;b&gt; Riepas &lt;/b&gt; - Continental Grand Prix SL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Shimano Ultegra 8050, 11 spd &lt;/br&gt; &lt;b&gt; Aizmugurējais pārslēdzējs &lt;/b&gt; - Shimano Ultegra 8050, 11 spd &lt;/br&gt; &lt;b&gt; Kasete &lt;/b&gt; - Shimano Ultegra CS-R8000, 11-30 &lt;/br&gt; &lt;b&gt; Pārslēdzēju rokturi &lt;/b&gt; - Shimano Ultegra 8070, 11 spd &lt;/br&gt; &lt;b&gt; Stūre &lt;/b&gt; - Cervélo AB07 Ultra Light Alloy Bar &lt;/br&gt; &lt;b&gt; Iznesums &lt;/b&gt; - Cervélo Carbon Stem &lt;/br&gt; &lt;b&gt; Bremzes &lt;/b&gt; - Shimano Ultegra 8070 Hydraulic Disc &lt;/br&gt; &lt;b&gt; Bremžu rotori &lt;/b&gt; - Shimano SM-RT800, 160mm &lt;/br&gt; &lt;b&gt; Sēdeklis &lt;/b&gt; - Prologo Zero II STN &lt;/br&gt; &lt;b&gt; Stute &lt;/b&gt; - Cervélo Carbon SP18</t>
  </si>
  <si>
    <t>&lt;b&gt; Rāmis &lt;/b&gt;(mūža garantija) - karbona &lt;/br&gt; &lt;b&gt; Dakša &lt;/b&gt; - Cervélo All-Carbon, Tapered R3 Fork for Disc &lt;/br&gt; &lt;b&gt; Stūres gultņi &lt;/b&gt; - FSA IS2 1-1/8 x 1-1/2 &lt;/br&gt; &lt;b&gt; Rati &lt;/b&gt; - DT Swiss P1800 Spline 32 Disc &lt;/br&gt; &lt;b&gt; Riepas &lt;/b&gt; - Continental Grand Prix SL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Shimano Ultegra 8000, 11 spd &lt;/br&gt; &lt;b&gt; Aizmugurējais pārslēdzējs &lt;/b&gt; - Shimano Ultegra 8000, 11 spd &lt;/br&gt; &lt;b&gt; Kasete &lt;/b&gt; - Shimano Ultegra CS-R8000, 11-30 &lt;/br&gt; &lt;b&gt; Pārslēdzēju rokturi &lt;/b&gt; - Shimano Ultegra 8020, 11 spd &lt;/br&gt; &lt;b&gt; Stūre &lt;/b&gt; - Cervélo AB07 Ultra Light Alloy Bar &lt;/br&gt; &lt;b&gt; Iznesums &lt;/b&gt; - Cervélo Ultra Light Alloy Stem &lt;/br&gt; &lt;b&gt; Bremzes &lt;/b&gt; - Shimano Ultegra 8070 Hydraulic Disc &lt;/br&gt; &lt;b&gt; Bremžu rotori &lt;/b&gt; - Shimano SM-RT800, 160mm &lt;/br&gt; &lt;b&gt; Sēdeklis &lt;/b&gt; - Prologo Zero II STN &lt;/br&gt; &lt;b&gt; Stute &lt;/b&gt; - Cervélo Carbon SP18</t>
  </si>
  <si>
    <t>&lt;b&gt; Rāmis &lt;/b&gt;(mūža garantija) - karbona &lt;/br&gt; &lt;b&gt; Dakša &lt;/b&gt; - Cervélo All-Carbon, Tapered R3 Fork &lt;/br&gt; &lt;b&gt; Stūres gultņi &lt;/b&gt; - FSA IS2 1-1/8 x 1-1/2 &lt;/br&gt; &lt;b&gt; Rati &lt;/b&gt; - Novatec R3 Carbon 35mm &lt;/br&gt; &lt;b&gt; Riepas &lt;/b&gt; - Continental Grand Prix SL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Shimano Ultegra Di2 8050, 11 spd &lt;/br&gt; &lt;b&gt; Aizmugurējais pārslēdzējs &lt;/b&gt; - Shimano Ultegra Di2 8050, 11 spd &lt;/br&gt; &lt;b&gt; Kasete &lt;/b&gt; - Shimano Ultegra CS-R8000, 11-30 &lt;/br&gt; &lt;b&gt; Pārslēdzēju rokturi &lt;/b&gt; - Shimano Ultegra Di2 8050, 11 spd &lt;/br&gt; &lt;b&gt; Stūre &lt;/b&gt; - Cervélo AB07 Ultra Light Alloy Bar &lt;/br&gt; &lt;b&gt; Iznesums &lt;/b&gt; - Cervélo Ultra Light Alloy Stem &lt;/br&gt; &lt;b&gt; Bremzes &lt;/b&gt; - Shimano Ultegra 8000 &lt;/br&gt; &lt;b&gt; Sēdeklis &lt;/b&gt; - Prologo Zero II STN &lt;/br&gt; &lt;b&gt; Stute &lt;/b&gt; - Cervélo Carbon SP19</t>
  </si>
  <si>
    <t>&lt;b&gt; Rāmis &lt;/b&gt;(mūža garantija) - karbona &lt;/br&gt; &lt;b&gt; Dakša &lt;/b&gt; - Cervélo All-Carbon, Tapered R3 Fork &lt;/br&gt; &lt;b&gt; Stūres gultņi &lt;/b&gt; - FSA IS2 1-1/8 x 1-1/2 &lt;/br&gt; &lt;b&gt; Rati &lt;/b&gt; - DT Swiss P1800 Spline 32 &lt;/br&gt; &lt;b&gt; Riepas &lt;/b&gt; - Continental Grand Prix SL 25mm &lt;/br&gt; &lt;b&gt; Klaņi &lt;/b&gt; - Shimano Ultegra 8000 52/36 &lt;/br&gt; &lt;b&gt; Monobloks &lt;/b&gt; - Cervélo BBright Connect 24x90 &lt;/br&gt; &lt;b&gt; Ķēde &lt;/b&gt; - Shimano CN-HG701, 11 spd &lt;/br&gt; &lt;b&gt; Priekšējais pārslēdzējs &lt;/b&gt; - Shimano Ultegra 8000, 11 spd &lt;/br&gt; &lt;b&gt; Aizmugurējais pārslēdzējs &lt;/b&gt; - Shimano Ultegra 8000, 11 spd &lt;/br&gt; &lt;b&gt; Kasete &lt;/b&gt; - Shimano Ultegra CS-R8000, 11-30 &lt;/br&gt; &lt;b&gt; Pārslēdzēju rokturi &lt;/b&gt; - Shimano Ultegra 8000, 11 spd &lt;/br&gt; &lt;b&gt; Stūre &lt;/b&gt; - Cervélo AB07 Ultra Light Alloy Bar &lt;/br&gt; &lt;b&gt; Iznesums &lt;/b&gt; - Cervélo Ultra Light Alloy Stem &lt;/br&gt; &lt;b&gt; Bremzes &lt;/b&gt; - Shimano Ultegra 8000 &lt;/br&gt; &lt;b&gt; Sēdeklis &lt;/b&gt; - Prologo Zero II STN &lt;/br&gt; &lt;b&gt; Stute &lt;/b&gt; - Cervélo Carbon SP19</t>
  </si>
  <si>
    <t>&lt;b&gt; Rāmis &lt;/b&gt;(mūža garantija) - karbona &lt;/br&gt; &lt;b&gt; Dakša &lt;/b&gt; - Cervélo All-Carbon, Tapered R2 Fork &lt;/br&gt; &lt;b&gt; Stūres gultņi &lt;/b&gt; - FSA IS2 1-1/8 x 1-1/2 &lt;/br&gt; &lt;b&gt; Rati &lt;/b&gt; - Shimano RS100 &lt;/br&gt; &lt;b&gt; Riepas &lt;/b&gt; - Continental Grand Sport Race SL 25c &lt;/br&gt; &lt;b&gt; Klaņi &lt;/b&gt; - Shimano RS510 50/34 &lt;/br&gt; &lt;b&gt; Monobloks &lt;/b&gt; - Cervélo BBright Connect 24x90 &lt;/br&gt; &lt;b&gt; Ķēde &lt;/b&gt; - Shimano CN-HG601, 11 spd &lt;/br&gt; &lt;b&gt; Priekšējais pārslēdzējs &lt;/b&gt; - Shimano 105 R7000, 11 spd &lt;/br&gt; &lt;b&gt; Aizmugurējais pārslēdzējs &lt;/b&gt; - Shimano 105 R7000, 11 spd &lt;/br&gt; &lt;b&gt; Kasete &lt;/b&gt; - Shimano 105 R7000, 11 spd, 11-30 &lt;/br&gt; &lt;b&gt; Pārslēdzēju rokturi &lt;/b&gt; - Shimano 105 R7000, 11 spd &lt;/br&gt; &lt;b&gt; Stūre &lt;/b&gt; - Cervélo Performance Alloy Compact &lt;/br&gt; &lt;b&gt; Iznesums &lt;/b&gt; - Cervélo Performance Alloy &lt;/br&gt; &lt;b&gt; Bremzes &lt;/b&gt; - Shimano 105 R7000 &lt;/br&gt; &lt;b&gt; Sēdeklis &lt;/b&gt; - Cervélo Comfort Race &lt;/br&gt; &lt;b&gt; Stute &lt;/b&gt; - Cervélo Performance Alloy</t>
  </si>
  <si>
    <t>zaļa</t>
  </si>
  <si>
    <t>&lt;b&gt; Rāmis &lt;/b&gt;(mūža garantija) - karbona &lt;/br&gt; &lt;b&gt; Dakša &lt;/b&gt; - Cervélo All-Carbon, Tapered C3 Fork for Disc &lt;/br&gt; &lt;b&gt; Stūres gultņi &lt;/b&gt; - FSA IS2 1-1/8 x 1-1/2 &lt;/br&gt; &lt;b&gt; Rati &lt;/b&gt; - DT Swiss E1800 32 Disc &lt;/br&gt; &lt;b&gt; Riepas &lt;/b&gt; - Continental Grand Prix 28c &lt;/br&gt; &lt;b&gt; Klaņi &lt;/b&gt; - Shimano Ultegra 8000 50/34 &lt;/br&gt; &lt;b&gt; Monobloks &lt;/b&gt; - Cervélo BBright Connect 24x90 &lt;/br&gt; &lt;b&gt; Ķēde &lt;/b&gt; - Shimano CN-HG701, 11 spd &lt;/br&gt; &lt;b&gt; Priekšējais pārslēdzējs &lt;/b&gt; - Shimano Ultegra Di2 8050, 11 spd &lt;/br&gt; &lt;b&gt; Aizmugurējais pārslēdzējs &lt;/b&gt; - Shimano Ultegra Di2 8050, 11 spd &lt;/br&gt; &lt;b&gt; Kasete &lt;/b&gt; - Shimano Ultegra CS-R8000, 11-30 &lt;/br&gt; &lt;b&gt; Pārslēdzēju rokturi &lt;/b&gt; - Shimano Ultegra Di2 8070, 11spd &lt;/br&gt; &lt;b&gt; Stūre &lt;/b&gt; - Cervélo AB07 Ultra Light Alloy Bar &lt;/br&gt; &lt;b&gt; Iznesums &lt;/b&gt; - Cervélo Ultra Light Alloy Stem &lt;/br&gt; &lt;b&gt; Bremzes &lt;/b&gt; - Shimano Ultegra 8070 Hydraulic Disc &lt;/br&gt; &lt;b&gt; Bremžu rotori &lt;/b&gt; - Shimano SM-RT800, 160mm &lt;/br&gt; &lt;b&gt; Sēdeklis &lt;/b&gt; - fi’zi:k Antares VS &lt;/br&gt; &lt;b&gt; Stute &lt;/b&gt; - Cervélo Carbon SP19</t>
  </si>
  <si>
    <t>&lt;b&gt; Rāmis &lt;/b&gt;(mūža garantija) - karbona &lt;/br&gt; &lt;b&gt; Dakša &lt;/b&gt; - Cervélo All-Carbon, Tapered C3 Fork for Disc &lt;/br&gt; &lt;b&gt; Stūres gultņi &lt;/b&gt; - FSA IS2 1-1/8 x 1-1/2 &lt;/br&gt; &lt;b&gt; Rati &lt;/b&gt; - DT Swiss E1800 32 Disc &lt;/br&gt; &lt;b&gt; Riepas &lt;/b&gt; - Continental Grand Prix 28c &lt;/br&gt; &lt;b&gt; Klaņi &lt;/b&gt; - Shimano Ultegra 8000 50/34 &lt;/br&gt; &lt;b&gt; Monobloks &lt;/b&gt; - Cervélo BBright Connect 24x90 &lt;/br&gt; &lt;b&gt; Ķēde &lt;/b&gt; - Shimano CN-HG701, 11 spd &lt;/br&gt; &lt;b&gt; Priekšējais pārslēdzējs &lt;/b&gt; - Shimano Ultegra 8000, 11 spd &lt;/br&gt; &lt;b&gt; Aizmugurējais pārslēdzējs &lt;/b&gt; - Shimano Ultegra 8000, 11 spd &lt;/br&gt; &lt;b&gt; Kasete &lt;/b&gt; - Shimano Ultegra CS-R8000, 11-30 &lt;/br&gt; &lt;b&gt; Pārslēdzēju rokturi &lt;/b&gt; - Shimano Ultegra 8020, 11spd &lt;/br&gt; &lt;b&gt; Stūre &lt;/b&gt; - Cervélo AB07 Ultra Light Alloy Bar &lt;/br&gt; &lt;b&gt; Iznesums &lt;/b&gt; - Cervélo Ultra Light Alloy Stem &lt;/br&gt; &lt;b&gt; Bremzes &lt;/b&gt; - Shimano Ultegra 8070 Hydraulic Disc &lt;/br&gt; &lt;b&gt; Bremžu rotori &lt;/b&gt; - Shimano SM-RT800, 160mm &lt;/br&gt; &lt;b&gt; Sēdeklis &lt;/b&gt; - fi’zi:k Antares VS &lt;/br&gt; &lt;b&gt; Stute &lt;/b&gt; - Cervélo Carbon SP19</t>
  </si>
  <si>
    <t>(S)</t>
  </si>
  <si>
    <t>(M)</t>
  </si>
  <si>
    <t>(L)</t>
  </si>
  <si>
    <t>(XL)</t>
  </si>
  <si>
    <t>&lt;b&gt; Rāmis &lt;/b&gt;(mūža garantija) - karbona &lt;/br&gt; &lt;b&gt; Dakša &lt;/b&gt; - Cervélo All-Carbon, P5X Fork &lt;/br&gt; &lt;b&gt; Stūres gultņi &lt;/b&gt; - FSA IS2 1-1/8 x 1-1/2 &lt;/br&gt; &lt;b&gt; Rati &lt;/b&gt; - ENVE SES 54mm Front / 78mm Rear Disc &lt;/br&gt; &lt;b&gt; Riepas &lt;/b&gt; - Continental GP4000 S II 700 x 25c &lt;/br&gt; &lt;b&gt; Klaņi &lt;/b&gt; - Shimano Dura Ace 9100 52/36 &lt;/br&gt; &lt;b&gt; Klaņu garums &lt;/b&gt; - S|165 M|170 L/XL|172.5 &lt;/br&gt; &lt;b&gt; Monobloks &lt;/b&gt; - Cervélo BBright Connect 24x90 &lt;/br&gt; &lt;b&gt; Ķēde &lt;/b&gt; - Shimano CN-HG901, 11 spd &lt;/br&gt; &lt;b&gt; Priekšējais pārslēdzējs &lt;/b&gt; - Shimano Dura Ace FD-9150, 11 spd &lt;/br&gt; &lt;b&gt; Aizmugurējais pārslēdzējs &lt;/b&gt; - Shimano Dura Ace FD-9150, 11 spd &lt;/br&gt; &lt;b&gt; Kasete &lt;/b&gt; - Shimano Dura Ace CS-R9100, 11-30 &lt;/br&gt; &lt;b&gt; Pārslēdzēju rokturi &lt;/b&gt; - Shimano Dura Ace SW-R9160 &lt;/br&gt; &lt;b&gt; Aero stūre &lt;/b&gt; - Cervélo P5X Aerobar and ENVE SES Aero Extensions &lt;/br&gt; &lt;b&gt; Stūres platums &lt;/b&gt; - 40cm &lt;/br&gt; &lt;b&gt; Bremzes &lt;/b&gt; - Shimano BR-9170 Hydraulic Disc &lt;/br&gt; &lt;b&gt; Bremžu rokturi &lt;/b&gt; - Brake Levers Shimano Dura Ace ST-9180 &lt;/br&gt; &lt;b&gt; Bremžu rotori &lt;/b&gt; - Shimano Ultegra SM-RT900, 160mm &lt;/br&gt; &lt;b&gt; Sēdeklis &lt;/b&gt; - ISM PS 1.0 &lt;/br&gt; &lt;b&gt; Stute &lt;/b&gt; - Cervélo P5X Seatpost with Ritchey Head &lt;/br&gt; &lt;b&gt; Pārvadāšanas kaste &lt;/b&gt; - P5x Biknd Bag &lt;/br&gt; &lt;b&gt; Aksesuāri &lt;/b&gt; - StealthBox, SpeedCase, SmartPack, Rear Hydration Mount</t>
  </si>
  <si>
    <t>&lt;b&gt; Rāmis &lt;/b&gt;(mūža garantija) - karbona &lt;/br&gt; &lt;b&gt; Dakša &lt;/b&gt; - Cervélo All-Carbon, P5X Fork &lt;/br&gt; &lt;b&gt; Stūres gultņi &lt;/b&gt; - FSA IS2 1-1/8 x 1-1/2 &lt;/br&gt; &lt;b&gt; Rati &lt;/b&gt; - HED Jet 6 Plus Front, 9 Plus Rear Disc &lt;/br&gt; &lt;b&gt; Riepas &lt;/b&gt; - Continental GP4000 S II 700 x 25c &lt;/br&gt; &lt;b&gt; Klaņi &lt;/b&gt; - Shimano Ultegra 8000 52/36 &lt;/br&gt; &lt;b&gt; Klaņu garums &lt;/b&gt; - S|165 M|170 L/XL|172.5 &lt;/br&gt; &lt;b&gt; Monobloks &lt;/b&gt; - Cervélo BBright Connect 24x90 &lt;/br&gt; &lt;b&gt; Ķēde &lt;/b&gt; - Shimano CN-HG701, 11 spd &lt;/br&gt; &lt;b&gt; Priekšējais pārslēdzējs &lt;/b&gt; - Shimano Ultegra Di2 8050, 11 spd &lt;/br&gt; &lt;b&gt; Aizmugurējais pārslēdzējs &lt;/b&gt; - Shimano Ultegra Di2 8050, 11 spd &lt;/br&gt; &lt;b&gt; Kasete &lt;/b&gt; - Shimano Ultegra CS-R8000, 11-28 &lt;/br&gt; &lt;b&gt; Pārslēdzēju rokturi &lt;/b&gt; - Shimano Dura Ace SW-R9160 &lt;/br&gt; &lt;b&gt; Aero stūre &lt;/b&gt; - Cervélo P5X Aerobar and ENVE SES Aero Extensions &lt;/br&gt; &lt;b&gt; Stūres platums &lt;/b&gt; - 40cm &lt;/br&gt; &lt;b&gt; Bremzes &lt;/b&gt; - Shimano BR-9170 Hydraulic Disc &lt;/br&gt; &lt;b&gt; Bremžu rokturi &lt;/b&gt; - Brake Levers Shimano Dura Ace ST-9180 &lt;/br&gt; &lt;b&gt; Bremžu rotori &lt;/b&gt; - Shimano Ultegra SM-RT900, 160mm &lt;/br&gt; &lt;b&gt; Sēdeklis &lt;/b&gt; - ISM PS 1.0 &lt;/br&gt; &lt;b&gt; Stute &lt;/b&gt; - Cervélo P5X Seatpost with Ritchey Head &lt;/br&gt; &lt;b&gt; Pārvadāšanas kaste &lt;/b&gt; - P5x Biknd Bag &lt;/br&gt; &lt;b&gt; Aksesuāri &lt;/b&gt; - StealthBox, SpeedCase, SmartPack, Rear Hydration Mount</t>
  </si>
  <si>
    <t>Velosipēds Cervelo P3 Rim Ultegra Di2 8060 šosejas melns/sarkans/zils (2019. g.)</t>
  </si>
  <si>
    <t>Velosipēds Cervelo P3 Rim Ultegra 8000 šosejas melns/sarkans/zils (2019. g.)</t>
  </si>
  <si>
    <t>sarkana</t>
  </si>
  <si>
    <t>Velosipēds Cervelo P2 Rim 105 7000 šosejas zils/balts/balts (2019. g.)</t>
  </si>
  <si>
    <t>&lt;b&gt; Rāmis &lt;/b&gt;(mūža garantija) - karbona &lt;/br&gt; &lt;b&gt; Dakša &lt;/b&gt; - Cervélo All-Carbon, P3 Fork &lt;/br&gt; &lt;b&gt; Stūres gultņi &lt;/b&gt; - FSA IS2 1-1/8 x 1-1/8” &lt;/br&gt; &lt;b&gt; Rati &lt;/b&gt; - Mavic Cosmic Elite &lt;/br&gt; &lt;b&gt; Riepas &lt;/b&gt; - Continental Grand Prix SL 23mm &lt;/br&gt; &lt;b&gt; Klaņi &lt;/b&gt; - Shimano Ultegra 8000 52/36 &lt;/br&gt; &lt;b&gt; Klaņu garums &lt;/b&gt; - 48-51|165cm 54-56|170cm 58-61|172.5cm &lt;/br&gt; &lt;b&gt; Monobloks &lt;/b&gt; - Cervélo BBright Connect 24x90 &lt;/br&gt; &lt;b&gt; Ķēde &lt;/b&gt; - Shimano CN-HG701, 11 spd &lt;/br&gt; &lt;b&gt; Priekšējais pārslēdzējs &lt;/b&gt; - Shimano Ultegra Di2 8050, 11 spd &lt;/br&gt; &lt;b&gt; Aizmugurējais pārslēdzējs &lt;/b&gt; - Shimano Ultegra Di2 8050, 11 spd &lt;/br&gt; &lt;b&gt; Kasete &lt;/b&gt; - Shimano Ultegra CS-R8000, 11-28 &lt;/br&gt; &lt;b&gt; Pārslēdzēju rokturi &lt;/b&gt; - Shimano Ultegra Di2 8060 &amp; SW-R9160 &lt;/br&gt; &lt;b&gt; Aero stūre &lt;/b&gt; - Profile Design SVET R basebar / Sonic bracket / Ergo Armrest / 35a Extensions &lt;/br&gt; &lt;b&gt; Stūres platums &lt;/b&gt; - 40cm &lt;/br&gt; &lt;b&gt; Iznesums &lt;/b&gt; - Profile 1/Zeroseven &lt;/br&gt; &lt;b&gt; Iznesuma garums &lt;/b&gt; - 48-51|70cm 54-56|80cm 58-61|90cm &lt;/br&gt; &lt;b&gt; Bremzes &lt;/b&gt; - Shimano Ultegra 8000 &lt;/br&gt; &lt;b&gt; Bremžu rokturi &lt;/b&gt; - Shimano Ultegra Di2 8060 &lt;/br&gt; &lt;b&gt; Sēdeklis &lt;/b&gt; - ISM PS 1.0 &lt;/br&gt; &lt;b&gt; Stute &lt;/b&gt; - Cervélo Carbon, Aero, Rail-Adjust</t>
  </si>
  <si>
    <t>&lt;b&gt; Rāmis &lt;/b&gt;(mūža garantija) - karbona &lt;/br&gt; &lt;b&gt; Dakša &lt;/b&gt; - Cervélo All-Carbon, P3 Fork &lt;/br&gt; &lt;b&gt; Stūres gultņi &lt;/b&gt; - FSA IS2 1-1/8 x 1-1/8” &lt;/br&gt; &lt;b&gt; Rati &lt;/b&gt; - DT Swiss P1800 Spline &lt;/br&gt; &lt;b&gt; Riepas &lt;/b&gt; - Continental Grand Prix SL 23mm &lt;/br&gt; &lt;b&gt; Klaņi &lt;/b&gt; - Shimano Ultegra 8000 52/36 &lt;/br&gt; &lt;b&gt; Klaņu garums &lt;/b&gt; - 48-51|165cm 54-56|170cm 58-61|172.5cm &lt;/br&gt; &lt;b&gt; Monobloks &lt;/b&gt; - Cervélo BBright Connect 24x90 &lt;/br&gt; &lt;b&gt; Ķēde &lt;/b&gt; - Shimano CN-HG701, 11 spd &lt;/br&gt; &lt;b&gt; Priekšējais pārslēdzējs &lt;/b&gt; - Shimano Ultegra 8000, 11 spd &lt;/br&gt; &lt;b&gt; Aizmugurējais pārslēdzējs &lt;/b&gt; - Shimano Ultegra 8000, 11 spd &lt;/br&gt; &lt;b&gt; Kasete &lt;/b&gt; - Shimano Ultegra CS-R8000, 11-28 &lt;/br&gt; &lt;b&gt; Pārslēdzēju rokturi &lt;/b&gt; - Shimano Dura-Ace BSR1, 11 spd &lt;/br&gt; &lt;b&gt; Aero stūre &lt;/b&gt; - Profile Design SVET R basebar / Sonic bracket / Ergo Armrest / 35a Extensions &lt;/br&gt; &lt;b&gt; Stūres platums &lt;/b&gt; - 40cm &lt;/br&gt; &lt;b&gt; Iznesums &lt;/b&gt; - Profile 1/Zeroseven &lt;/br&gt; &lt;b&gt; Iznesuma garums &lt;/b&gt; - 48-51|70cm 54-56|80cm 58-61|90cm &lt;/br&gt; &lt;b&gt; Bremzes &lt;/b&gt; - Shimano Ultegra 8000 &lt;/br&gt; &lt;b&gt; Bremžu rokturi &lt;/b&gt; - Shimano Dura-Ace BL-TT79 &lt;/br&gt; &lt;b&gt; Sēdeklis &lt;/b&gt; - ISM PS 1.0 &lt;/br&gt; &lt;b&gt; Stute &lt;/b&gt; - Cervélo Carbon, Aero, Rail-Adjust</t>
  </si>
  <si>
    <t>&lt;b&gt; Rāmis &lt;/b&gt;(mūža garantija) - karbona &lt;/br&gt; &lt;b&gt; Dakša &lt;/b&gt; - Cervélo All-Carbon, P2 &lt;/br&gt; &lt;b&gt; Stūres gultņi &lt;/b&gt; - FSA IS2 1-1/8 x 1-1/8” &lt;/br&gt; &lt;b&gt; Rati &lt;/b&gt; - Shimano RS100 &lt;/br&gt; &lt;b&gt; Riepas &lt;/b&gt; - Continental Grand Sport Race 23c &lt;/br&gt; &lt;b&gt; Klaņi &lt;/b&gt; - Shimano RS510 50/34 &lt;/br&gt; &lt;b&gt; Klaņu garums &lt;/b&gt; - 48-51|165cm 54-56|170cm 58-61|172.5cm &lt;/br&gt; &lt;b&gt; Monobloks &lt;/b&gt; - Cervélo BBright Connect 24x90 &lt;/br&gt; &lt;b&gt; Ķēde &lt;/b&gt; - Shimano CN-HG601, 11 spd &lt;/br&gt; &lt;b&gt; Priekšējais pārslēdzējs &lt;/b&gt; - Shimano 105 R7000, 11 spd &lt;/br&gt; &lt;b&gt; Aizmugurējais pārslēdzējs &lt;/b&gt; - Shimano 105 R7000, 11 spd &lt;/br&gt; &lt;b&gt; Kasete &lt;/b&gt; - Shimano 105 R7000, 11 spd, 11-30 &lt;/br&gt; &lt;b&gt; Pārslēdzēju rokturi &lt;/b&gt; - Shimano Dura-Ace BSR1, 11 spd &lt;/br&gt; &lt;b&gt; Aero stūre &lt;/b&gt; - Profile Design WING 10a Basebar / Brackets Sonic Clamp / 35a Extensions and Armrest &lt;/br&gt; &lt;b&gt; Stūres platums &lt;/b&gt; - 40cm &lt;/br&gt; &lt;b&gt; Iznesums &lt;/b&gt; - Profile Design Aris OS &lt;/br&gt; &lt;b&gt; Iznesuma garums &lt;/b&gt; - 48-51|70cm 54-56|80cm 58-61|90cm &lt;/br&gt; &lt;b&gt; Bremzes &lt;/b&gt; - Shimano 105 R7000 &lt;/br&gt; &lt;b&gt; Bremžu rokturi &lt;/b&gt; - Profile Design ABS AL &lt;/br&gt; &lt;b&gt; Sēdeklis &lt;/b&gt; - ISM PS 1.0 &lt;/br&gt; &lt;b&gt; Stute &lt;/b&gt; - Cervélo Carbon, Aero, Rail-Adjust</t>
  </si>
  <si>
    <t>Velosipēds Cervelo S5 Disc Dura Ace Di2 9170 šosejas melns/grafīta/balts (2019. g.)</t>
  </si>
  <si>
    <t>Velosipēds Cervelo S5 Disc RED eTap šosejas melns/grafīta/balts (2019. g.)</t>
  </si>
  <si>
    <t>Velosipēds Cervelo S5 Disc Ultegra Di2 8070 šosejas melns/grafīta/balts (2019. g.)</t>
  </si>
  <si>
    <t>Velosipēds Cervelo S5 Disc Ultegra 8020 šosejas zils/pelēks/melns (2019. g.)</t>
  </si>
  <si>
    <t>Velosipēds Cervelo S3 Disc Ultegra Di2 8070 šosejas grafīta/melns/sarkans (2019. g.)</t>
  </si>
  <si>
    <t>Velosipēds Cervelo S3 Disc Ultegra 8020 šosejas grafīta/melns/sarkans (2019. g.)</t>
  </si>
  <si>
    <t>Velosipēds Cervelo S3 Rim Ultegra Di2 8050 šosejas grafīta/melns/sarkans (2019. g.)</t>
  </si>
  <si>
    <t>Velosipēds Cervelo S3 Rim Ultegra 8000 šosejas grafīta/melns/sarkans (2019. g.)</t>
  </si>
  <si>
    <t>Velosipēds Cervelo S2 Rim 105 5800 šosejas balts/melns/zaļš (2019. g.)</t>
  </si>
  <si>
    <t>Velosipēds Cervelo R5 Disc Dura-Ace Di2 9170 šosejas melns/melns/grafīta (2019. g.)</t>
  </si>
  <si>
    <t>Velosipēds Cervelo R5 Disc RED eTap šosejas zils/sarkans/oranžs (2019. g.)</t>
  </si>
  <si>
    <t>Velosipēds Cervelo R5 Disc Ultegra Di2 8070 šosejas melns/melns/grafīta (2019. g.)</t>
  </si>
  <si>
    <t>Velosipēds Cervelo R5 Rim Dura-Ace Di2 9150 šosejas melns/melns/grafīta (2019. g.)</t>
  </si>
  <si>
    <t>Velosipēds Cervelo R5 Rim RED eTap šosejas zils/sarkans/oranžs (2019. g.)</t>
  </si>
  <si>
    <t>Velosipēds Cervelo R5 Rim Ultegra 8000 šosejas melns/melns/grafīta (2019. g.)</t>
  </si>
  <si>
    <t>Velosipēds Cervelo R3 Disc Ultegra Di2 8070 šosejas oranžs/zils (2019. g.)</t>
  </si>
  <si>
    <t>Velosipēds Cervelo R3 Disc Ultegra Di2 8070 šosejas melns/balts (2019. g.)</t>
  </si>
  <si>
    <t>Velosipēds Cervelo R3 Disc Ultegra 8020 šosejas oranžs/zils (2019. g.)</t>
  </si>
  <si>
    <t>Velosipēds Cervelo R3 Disc Ultegra 8020 šosejas melns/balts (2019. g.)</t>
  </si>
  <si>
    <t>Velosipēds Cervelo R3 Rim Ultegra Di2 8050 šosejas oranžs/zils (2019. g.)</t>
  </si>
  <si>
    <t>Velosipēds Cervelo R3 Rim Ultegra Di2 8050 šosejas melns/balts (2019. g.)</t>
  </si>
  <si>
    <t>Velosipēds Cervelo R3 Rim Ultegra 8000 šosejas oranžs/zils (2019. g.)</t>
  </si>
  <si>
    <t>Velosipēds Cervelo R3 Rim Ultegra 8000 šosejas melns/balts (2019. g.)</t>
  </si>
  <si>
    <t>Velosipēds Cervelo R2 Rim 105 7000 šosejas pelēks/zils/sarkans (2019. g.)</t>
  </si>
  <si>
    <t>Velosipēds Cervelo R2 Rim 105 7000 šosejas zils/balts/balts (2019. g.)</t>
  </si>
  <si>
    <t>Velosipēds Cervelo C3 Disc Ultegra Di2 8070 šosejas olīvzaļš/oranžs/sarkans (2019. g.)</t>
  </si>
  <si>
    <t>Velosipēds Cervelo C3 Disc Ultegra Di2 8070 šosejas melns/balts/zaļš (2019. g.)</t>
  </si>
  <si>
    <t>Velosipēds Cervelo C3 Disc Ultegra 8020 šosejas olīvzaļš/oranžs/sarkans (2019. g.)</t>
  </si>
  <si>
    <t>Velosipēds Cervelo C3 Disc Ultegra 8020 šosejas melns/balts/zaļš (2019. g.)</t>
  </si>
  <si>
    <t>Velosipēds Cervelo C2 Disc 105 7020 šosejas zils/oranžs (2019. g.)</t>
  </si>
  <si>
    <t>Velosipēds Cervelo C2 Disc 105 7020 šosejas melns/zils (2019. g.)</t>
  </si>
  <si>
    <t>63307020#48CM (XS)</t>
  </si>
  <si>
    <t>63307020#51CM (S)</t>
  </si>
  <si>
    <t>63307020#54CM (M)</t>
  </si>
  <si>
    <t>63307020#56CM (L)</t>
  </si>
  <si>
    <t>63307020#58CM (XL)</t>
  </si>
  <si>
    <t>63307021#48CM (XS)</t>
  </si>
  <si>
    <t>63307021#51CM (S)</t>
  </si>
  <si>
    <t>63307021#54CM (M)</t>
  </si>
  <si>
    <t>63307021#56CM (L)</t>
  </si>
  <si>
    <t>63307021#58CM (XL)</t>
  </si>
  <si>
    <t>63307022#48CM (XS)</t>
  </si>
  <si>
    <t>63307022#51CM (S)</t>
  </si>
  <si>
    <t>63307022#54CM (M)</t>
  </si>
  <si>
    <t>63307022#56CM (L)</t>
  </si>
  <si>
    <t>63307023#48CM (XS)</t>
  </si>
  <si>
    <t>63307023#51CM (S)</t>
  </si>
  <si>
    <t>63307023#54CM (M)</t>
  </si>
  <si>
    <t>63307023#56CM (L)</t>
  </si>
  <si>
    <t>63307023#58CM (XL)</t>
  </si>
  <si>
    <t>63307046#48CM (XS)</t>
  </si>
  <si>
    <t>63307046#51CM (S)</t>
  </si>
  <si>
    <t>63307046#54CM (M)</t>
  </si>
  <si>
    <t>63307046#56CM (L)</t>
  </si>
  <si>
    <t>63307046#58CM (XL)</t>
  </si>
  <si>
    <t>63307046#61CM (XXL)</t>
  </si>
  <si>
    <t>63307045#48CM (XS)</t>
  </si>
  <si>
    <t>63307045#51CM (S)</t>
  </si>
  <si>
    <t>63307045#54CM (M)</t>
  </si>
  <si>
    <t>63307045#56CM (L)</t>
  </si>
  <si>
    <t>63307045#58CM (XL)</t>
  </si>
  <si>
    <t>63307045#61CM (XXL)</t>
  </si>
  <si>
    <t>Velosipēds Cervelo S3 Disc Ultegra Di2 8070 šosejas elektro dzeltens/melns/balts (2019. g.)</t>
  </si>
  <si>
    <t>Velosipēds Cervelo S3 Disc Ultegra 8020 šosejas elektro dzeltens/melns/balts (2019. g.)</t>
  </si>
  <si>
    <t>Velosipēds Cervelo S3 Rim Ultegra Di2 8050 šosejas elektro dzeltens/melns/balts (2019. g.)</t>
  </si>
  <si>
    <t>Velosipēds Cervelo S3 Rim Ultegra 8000 šosejas elektro dzeltens/melns/balts (2019. g.)</t>
  </si>
  <si>
    <t>Velosipēds Cervelo P5X Disc Dura Ace Di2 9180 šosejas elektro dzeltens/zaļš/melns (2019. g.)</t>
  </si>
  <si>
    <t>Velosipēds Cervelo P5X Disc Ultegra Di2 8070 šosejas elektro dzeltens/zaļš/melns (2019. g.)</t>
  </si>
  <si>
    <t>Velosipēds Cervelo P3 Rim Ultegra Di2 8060 šosejas elektro dzeltens/melns/balts (2019. g.)</t>
  </si>
  <si>
    <t>Velosipēds Cervelo P3 Rim Ultegra 8000 šosejas elektro dzeltens/melns/balts (2019. g.)</t>
  </si>
  <si>
    <t>63307048#48CM (XS)</t>
  </si>
  <si>
    <t>63307048#51CM (S)</t>
  </si>
  <si>
    <t>63307048#54CM (M)</t>
  </si>
  <si>
    <t>63307048#56CM (L)</t>
  </si>
  <si>
    <t>63307048#58CM (XL)</t>
  </si>
  <si>
    <t>63307048#61CM (XXL)</t>
  </si>
  <si>
    <t>63307047#48CM (XS)</t>
  </si>
  <si>
    <t>63307047#51CM (S)</t>
  </si>
  <si>
    <t>63307047#54CM (M)</t>
  </si>
  <si>
    <t>63307047#56CM (L)</t>
  </si>
  <si>
    <t>63307047#58CM (XL)</t>
  </si>
  <si>
    <t>63307047#61CM (XXL)</t>
  </si>
  <si>
    <t>63307041#48CM (XS)</t>
  </si>
  <si>
    <t>63307041#51CM (S)</t>
  </si>
  <si>
    <t>63307041#54CM (M)</t>
  </si>
  <si>
    <t>63307041#56CM (L)</t>
  </si>
  <si>
    <t>63307041#58CM (XL)</t>
  </si>
  <si>
    <t>63307041#61CM (XXL)</t>
  </si>
  <si>
    <t>63307040#48CM (XS)</t>
  </si>
  <si>
    <t>63307040#51CM (S)</t>
  </si>
  <si>
    <t>63307040#54CM (M)</t>
  </si>
  <si>
    <t>63307040#56CM (L)</t>
  </si>
  <si>
    <t>63307040#58CM (XL)</t>
  </si>
  <si>
    <t>63307040#61CM (XXL)</t>
  </si>
  <si>
    <t>63307043#48CM (XS)</t>
  </si>
  <si>
    <t>63307043#51CM (S)</t>
  </si>
  <si>
    <t>63307043#54CM (M)</t>
  </si>
  <si>
    <t>63307043#56CM (L)</t>
  </si>
  <si>
    <t>63307043#58CM (XL)</t>
  </si>
  <si>
    <t>63307043#61CM (XXL)</t>
  </si>
  <si>
    <t>63307042#48CM (XS)</t>
  </si>
  <si>
    <t>63307042#51CM (S)</t>
  </si>
  <si>
    <t>63307042#54CM (M)</t>
  </si>
  <si>
    <t>63307042#56CM (L)</t>
  </si>
  <si>
    <t>63307042#58CM (XL)</t>
  </si>
  <si>
    <t>63307042#61CM (XXL)</t>
  </si>
  <si>
    <t>63307004#48CM (XS)</t>
  </si>
  <si>
    <t>63307004#51CM (S)</t>
  </si>
  <si>
    <t>63307004#54CM (M)</t>
  </si>
  <si>
    <t>63307004#56CM (L)</t>
  </si>
  <si>
    <t>63307004#58CM (XL)</t>
  </si>
  <si>
    <t>63307004#61CM (XXL)</t>
  </si>
  <si>
    <t>63307005#48CM (XS)</t>
  </si>
  <si>
    <t>63307005#51CM (S)</t>
  </si>
  <si>
    <t>63307005#54CM (M)</t>
  </si>
  <si>
    <t>63307005#56CM (L)</t>
  </si>
  <si>
    <t>63307005#58CM (XL)</t>
  </si>
  <si>
    <t>63307005#61CM (XXL)</t>
  </si>
  <si>
    <t>63307007#48CM (XS)</t>
  </si>
  <si>
    <t>63307007#51CM (S)</t>
  </si>
  <si>
    <t>63307007#54CM (M)</t>
  </si>
  <si>
    <t>63307007#56CM (L)</t>
  </si>
  <si>
    <t>63307007#58CM (XL)</t>
  </si>
  <si>
    <t>63307007#61CM (XXL)</t>
  </si>
  <si>
    <t>63307001#48CM (XS)</t>
  </si>
  <si>
    <t>63307001#51CM (S)</t>
  </si>
  <si>
    <t>63307001#54CM (M)</t>
  </si>
  <si>
    <t>63307001#56CM (L)</t>
  </si>
  <si>
    <t>63307001#58CM (XL)</t>
  </si>
  <si>
    <t>63307001#61CM (XXL)</t>
  </si>
  <si>
    <t>63307002#48CM (XS)</t>
  </si>
  <si>
    <t>63307002#51CM (S)</t>
  </si>
  <si>
    <t>63307002#54CM (M)</t>
  </si>
  <si>
    <t>63307002#56CM (L)</t>
  </si>
  <si>
    <t>63307002#58CM (XL)</t>
  </si>
  <si>
    <t>63307002#61CM (XXL)</t>
  </si>
  <si>
    <t>63307003#48CM (XS)</t>
  </si>
  <si>
    <t>63307003#51CM (S)</t>
  </si>
  <si>
    <t>63307003#54CM (M)</t>
  </si>
  <si>
    <t>63307003#56CM (L)</t>
  </si>
  <si>
    <t>63307003#58CM (XL)</t>
  </si>
  <si>
    <t>63307003#61CM (XXL)</t>
  </si>
  <si>
    <t>63307014#48CM (XS)</t>
  </si>
  <si>
    <t>63307014#51CM (S)</t>
  </si>
  <si>
    <t>63307014#54CM (M)</t>
  </si>
  <si>
    <t>63307014#56CM (L)</t>
  </si>
  <si>
    <t>63307014#58CM (XL)</t>
  </si>
  <si>
    <t>63307014#61CM (XXL)</t>
  </si>
  <si>
    <t>63307015#48CM (XS)</t>
  </si>
  <si>
    <t>63307015#51CM (S)</t>
  </si>
  <si>
    <t>63307015#54CM (M)</t>
  </si>
  <si>
    <t>63307015#56CM (L)</t>
  </si>
  <si>
    <t>63307015#58CM (XL)</t>
  </si>
  <si>
    <t>63307015#61CM (XXL)</t>
  </si>
  <si>
    <t>63307016#48CM (XS)</t>
  </si>
  <si>
    <t>63307016#51CM (S)</t>
  </si>
  <si>
    <t>63307016#54CM (M)</t>
  </si>
  <si>
    <t>63307016#56CM (L)</t>
  </si>
  <si>
    <t>63307016#58CM (XL)</t>
  </si>
  <si>
    <t>63307016#61CM (XXL)</t>
  </si>
  <si>
    <t>63307017#48CM (XS)</t>
  </si>
  <si>
    <t>63307017#51CM (S)</t>
  </si>
  <si>
    <t>63307017#54CM (M)</t>
  </si>
  <si>
    <t>63307017#56CM (L)</t>
  </si>
  <si>
    <t>63307017#58CM (XL)</t>
  </si>
  <si>
    <t>63307017#61CM (XXL)</t>
  </si>
  <si>
    <t>63307010#48CM (XS)</t>
  </si>
  <si>
    <t>63307010#51CM (S)</t>
  </si>
  <si>
    <t>63307010#54CM (M)</t>
  </si>
  <si>
    <t>63307010#56CM (L)</t>
  </si>
  <si>
    <t>63307010#58CM (XL)</t>
  </si>
  <si>
    <t>63307010#61CM (XXL)</t>
  </si>
  <si>
    <t>63307011#48CM (XS)</t>
  </si>
  <si>
    <t>63307011#51CM (S)</t>
  </si>
  <si>
    <t>63307011#54CM (M)</t>
  </si>
  <si>
    <t>63307011#56CM (L)</t>
  </si>
  <si>
    <t>63307011#58CM (XL)</t>
  </si>
  <si>
    <t>63307011#61CM (XXL)</t>
  </si>
  <si>
    <t>63307012#48CM (XS)</t>
  </si>
  <si>
    <t>63307012#51CM (S)</t>
  </si>
  <si>
    <t>63307012#54CM (M)</t>
  </si>
  <si>
    <t>63307012#56CM (L)</t>
  </si>
  <si>
    <t>63307012#58CM (XL)</t>
  </si>
  <si>
    <t>63307012#61CM (XXL)</t>
  </si>
  <si>
    <t>63307013#48CM (XS)</t>
  </si>
  <si>
    <t>63307013#51CM (S)</t>
  </si>
  <si>
    <t>63307013#54CM (M)</t>
  </si>
  <si>
    <t>63307013#56CM (L)</t>
  </si>
  <si>
    <t>63307013#58CM (XL)</t>
  </si>
  <si>
    <t>63307013#61CM (XXL)</t>
  </si>
  <si>
    <t>63307018#48CM (XS)</t>
  </si>
  <si>
    <t>63307018#51CM (S)</t>
  </si>
  <si>
    <t>63307018#54CM (M)</t>
  </si>
  <si>
    <t>63307018#56CM (L)</t>
  </si>
  <si>
    <t>63307018#58CM (XL)</t>
  </si>
  <si>
    <t>63307018#61CM (XXL)</t>
  </si>
  <si>
    <t>63307019#48CM (XS)</t>
  </si>
  <si>
    <t>63307019#51CM (S)</t>
  </si>
  <si>
    <t>63307019#54CM (M)</t>
  </si>
  <si>
    <t>63307019#56CM (L)</t>
  </si>
  <si>
    <t>63307019#58CM (XL)</t>
  </si>
  <si>
    <t>63307019#61CM (XXL)</t>
  </si>
  <si>
    <t>63307054#48CM (XS)</t>
  </si>
  <si>
    <t>63307054#51CM (S)</t>
  </si>
  <si>
    <t>63307054#54CM (M)</t>
  </si>
  <si>
    <t>63307054#56CM (L)</t>
  </si>
  <si>
    <t>63307054#58CM (XL)</t>
  </si>
  <si>
    <t>63307054#61CM (XXL)</t>
  </si>
  <si>
    <t>63307055#48CM (XS)</t>
  </si>
  <si>
    <t>63307055#51CM (S)</t>
  </si>
  <si>
    <t>63307055#54CM (M)</t>
  </si>
  <si>
    <t>63307055#56CM (L)</t>
  </si>
  <si>
    <t>63307055#58CM (XL)</t>
  </si>
  <si>
    <t>63307055#61CM (XXL)</t>
  </si>
  <si>
    <t>63307052#48CM (XS)</t>
  </si>
  <si>
    <t>63307052#51CM (S)</t>
  </si>
  <si>
    <t>63307052#54CM (M)</t>
  </si>
  <si>
    <t>63307052#56CM (L)</t>
  </si>
  <si>
    <t>63307052#58CM (XL)</t>
  </si>
  <si>
    <t>63307052#61CM (XXL)</t>
  </si>
  <si>
    <t>63307053#48CM (XS)</t>
  </si>
  <si>
    <t>63307053#51CM (S)</t>
  </si>
  <si>
    <t>63307053#54CM (M)</t>
  </si>
  <si>
    <t>63307053#56CM (L)</t>
  </si>
  <si>
    <t>63307053#58CM (XL)</t>
  </si>
  <si>
    <t>63307053#61CM (XXL)</t>
  </si>
  <si>
    <t>63307050#48CM (XS)</t>
  </si>
  <si>
    <t>63307050#51CM (S)</t>
  </si>
  <si>
    <t>63307050#54CM (M)</t>
  </si>
  <si>
    <t>63307050#56CM (L)</t>
  </si>
  <si>
    <t>63307050#58CM (XL)</t>
  </si>
  <si>
    <t>63307050#61CM (XXL)</t>
  </si>
  <si>
    <t>63307051#48CM (XS)</t>
  </si>
  <si>
    <t>63307051#51CM (S)</t>
  </si>
  <si>
    <t>63307051#54CM (M)</t>
  </si>
  <si>
    <t>63307051#56CM (L)</t>
  </si>
  <si>
    <t>63307051#58CM (XL)</t>
  </si>
  <si>
    <t>63307051#61CM (XXL)</t>
  </si>
  <si>
    <t>62807072#S</t>
  </si>
  <si>
    <t>62807072#M</t>
  </si>
  <si>
    <t>62807072#L</t>
  </si>
  <si>
    <t>62807072#XL</t>
  </si>
  <si>
    <t>62807073#S</t>
  </si>
  <si>
    <t>62807073#M</t>
  </si>
  <si>
    <t>62807073#L</t>
  </si>
  <si>
    <t>62807073#XL</t>
  </si>
  <si>
    <t>Velosipēds Cervelo P2 Rim 105 7000 šosejas melns/elektro dzeltens/balts (2019. g.)</t>
  </si>
  <si>
    <t>63307070#48CM (XS)</t>
  </si>
  <si>
    <t>63307070#51CM (S)</t>
  </si>
  <si>
    <t>63307070#54CM (M)</t>
  </si>
  <si>
    <t>63307070#56CM (L)</t>
  </si>
  <si>
    <t>63307070#58CM (XL)</t>
  </si>
  <si>
    <t>63307070#61CM (XXL)</t>
  </si>
  <si>
    <t>63307071#48CM (XS)</t>
  </si>
  <si>
    <t>63307071#51CM (S)</t>
  </si>
  <si>
    <t>63307071#54CM (M)</t>
  </si>
  <si>
    <t>63307071#56CM (L)</t>
  </si>
  <si>
    <t>63307071#58CM (XL)</t>
  </si>
  <si>
    <t>63307071#61CM (XXL)</t>
  </si>
  <si>
    <t>Cervelo</t>
  </si>
  <si>
    <t>Cervelo Europa GmbH</t>
  </si>
  <si>
    <t>63307067#48CM (XS)</t>
  </si>
  <si>
    <t>63307067#51CM (S)</t>
  </si>
  <si>
    <t>63307067#54CM (M)</t>
  </si>
  <si>
    <t>63307067#56CM (L)</t>
  </si>
  <si>
    <t>63307067#58CM (XL)</t>
  </si>
  <si>
    <t>63307067#61CM (XXL)</t>
  </si>
  <si>
    <t>63307066#48CM (XS)</t>
  </si>
  <si>
    <t>63307066#51CM (S)</t>
  </si>
  <si>
    <t>63307066#54CM (M)</t>
  </si>
  <si>
    <t>63307066#56CM (L)</t>
  </si>
  <si>
    <t>63307066#58CM (XL)</t>
  </si>
  <si>
    <t>63307066#61CM (XXL)</t>
  </si>
  <si>
    <t>63307064#48CM (XS)</t>
  </si>
  <si>
    <t>63307064#51CM (S)</t>
  </si>
  <si>
    <t>63307064#54CM (M)</t>
  </si>
  <si>
    <t>63307064#56CM (L)</t>
  </si>
  <si>
    <t>63307064#58CM (XL)</t>
  </si>
  <si>
    <t>63307064#61CM (XXL)</t>
  </si>
  <si>
    <t>63307065#48CM (XS)</t>
  </si>
  <si>
    <t>63307065#51CM (S)</t>
  </si>
  <si>
    <t>63307065#54CM (M)</t>
  </si>
  <si>
    <t>63307065#56CM (L)</t>
  </si>
  <si>
    <t>63307065#58CM (XL)</t>
  </si>
  <si>
    <t>63307065#61CM (XXL)</t>
  </si>
  <si>
    <t>v_rumbas_tips</t>
  </si>
  <si>
    <t>v_brivrumba_kasete</t>
  </si>
  <si>
    <t>v_vibremzes</t>
  </si>
  <si>
    <t>t_gmtips</t>
  </si>
  <si>
    <t>all_siltinajums</t>
  </si>
  <si>
    <t>t_teltips</t>
  </si>
  <si>
    <t>all_vietu_skaits</t>
  </si>
  <si>
    <t>all_mitrumizturiba</t>
  </si>
  <si>
    <t>all_arejais_materials</t>
  </si>
  <si>
    <t>all_ieksejais_materials</t>
  </si>
  <si>
    <t>all_gridas_materials</t>
  </si>
  <si>
    <t>all_komtemperatura</t>
  </si>
  <si>
    <t>all_tips</t>
  </si>
  <si>
    <t>62807027#48CM (XS)</t>
  </si>
  <si>
    <t>62807027#51CM (S)</t>
  </si>
  <si>
    <t>62807027#54CM (M)</t>
  </si>
  <si>
    <t>62807027#56CM (L)</t>
  </si>
  <si>
    <t>62807027#58CM (XL)</t>
  </si>
  <si>
    <t>62807027#61CM (XXL)</t>
  </si>
  <si>
    <t>&lt;b&gt; Rāmis &lt;/b&gt;(mūža garantija) - karbona &lt;/br&gt; &lt;b&gt; Dakša &lt;/b&gt; - Cervélo All-Carbon, Tapered C2 Fork for Disc &lt;/br&gt; &lt;b&gt; Stūres gultņi &lt;/b&gt; - FSA IS2 1-1/8 x 1-1/2 &lt;/br&gt; &lt;b&gt; Rati &lt;/b&gt; - Shimano WH-RS170 Disc &lt;/br&gt; &lt;b&gt; Riepas &lt;/b&gt; - Continental Ultra Sport II 28mm &lt;/br&gt; &lt;b&gt; Klaņi &lt;/b&gt; - Shimano FC-RS510 50/34 &lt;/br&gt; &lt;b&gt; Monobloks &lt;/b&gt; - Cervélo BBright Connect 24x90 &lt;/br&gt; &lt;b&gt; Ķēde &lt;/b&gt; - Shimano CN-HG601, 11 spd &lt;/br&gt; &lt;b&gt; Priekšējais pārslēdzējs &lt;/b&gt; - Shimano 105 R7000, 11 spd &lt;/br&gt; &lt;b&gt; Aizmugurējais pārslēdzējs &lt;/b&gt; - Shimano 105 R7000, 11 spd &lt;/br&gt; &lt;b&gt; Kasete &lt;/b&gt; - Shimano 105 R7000, 11 spd, 11-30 &lt;/br&gt; &lt;b&gt; Pārslēdzēju rokturi &lt;/b&gt; - Shimano 105 R7020, 11 spd &lt;/br&gt; &lt;b&gt; Stūre &lt;/b&gt; - Easton EA50 AX &lt;/br&gt; &lt;b&gt; Iznesums &lt;/b&gt; - Easton EA50 &lt;/br&gt; &lt;b&gt; Bremzes &lt;/b&gt; - Shimano 105 R7070 Hydraulic Disc &lt;/br&gt; &lt;b&gt; Bremžu rotori &lt;/b&gt; - Shimano 105 SM-RT70, 160mm &lt;/br&gt; &lt;b&gt; Sēdeklis &lt;/b&gt; - Cervélo Comfort &lt;/br&gt; &lt;b&gt; Stute &lt;/b&gt; - Easton EA50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</si>
</sst>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Ls-426]\ #,##0.00;[Red][$Ls-426]&quot; -&quot;#,##0.00"/>
  </numFmts>
  <fonts count="18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1"/>
      <color theme="9" tint="-0.499984740745262"/>
      <name val="Calibri"/>
      <family val="2"/>
      <charset val="186"/>
    </font>
    <font>
      <sz val="11"/>
      <color indexed="8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8"/>
      <name val="Calibri"/>
      <family val="2"/>
      <charset val="1"/>
    </font>
    <font>
      <sz val="11"/>
      <color indexed="17"/>
      <name val="Calibri"/>
      <family val="2"/>
      <charset val="186"/>
    </font>
    <font>
      <sz val="11"/>
      <color indexed="16"/>
      <name val="Calibri"/>
      <family val="2"/>
      <charset val="186"/>
    </font>
    <font>
      <sz val="11"/>
      <color indexed="8"/>
      <name val="Arial"/>
      <family val="2"/>
      <charset val="238"/>
    </font>
    <font>
      <sz val="10"/>
      <color rgb="FF000000"/>
      <name val="Arial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B0F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31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936">
    <xf numFmtId="0" fontId="0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/>
    <xf numFmtId="0" fontId="13" fillId="2" borderId="0" applyNumberFormat="0" applyBorder="0" applyAlignment="0" applyProtection="0"/>
    <xf numFmtId="0" fontId="10" fillId="0" borderId="0" applyBorder="0" applyProtection="0"/>
    <xf numFmtId="0" fontId="9" fillId="0" borderId="0"/>
    <xf numFmtId="0" fontId="9" fillId="0" borderId="0"/>
    <xf numFmtId="0" fontId="9" fillId="0" borderId="0"/>
    <xf numFmtId="0" fontId="11" fillId="0" borderId="0"/>
    <xf numFmtId="165" fontId="9" fillId="0" borderId="0"/>
    <xf numFmtId="165" fontId="9" fillId="0" borderId="0"/>
    <xf numFmtId="0" fontId="11" fillId="0" borderId="0"/>
    <xf numFmtId="165" fontId="9" fillId="0" borderId="0"/>
    <xf numFmtId="0" fontId="11" fillId="0" borderId="0"/>
    <xf numFmtId="0" fontId="11" fillId="0" borderId="0"/>
    <xf numFmtId="0" fontId="11" fillId="0" borderId="0"/>
    <xf numFmtId="165" fontId="9" fillId="0" borderId="0"/>
    <xf numFmtId="0" fontId="11" fillId="0" borderId="0"/>
    <xf numFmtId="0" fontId="11" fillId="0" borderId="0"/>
    <xf numFmtId="0" fontId="11" fillId="0" borderId="0"/>
    <xf numFmtId="165" fontId="9" fillId="0" borderId="0"/>
    <xf numFmtId="0" fontId="11" fillId="0" borderId="0"/>
    <xf numFmtId="0" fontId="11" fillId="0" borderId="0"/>
    <xf numFmtId="0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" borderId="0" applyNumberFormat="0" applyBorder="0" applyAlignment="0" applyProtection="0"/>
    <xf numFmtId="0" fontId="11" fillId="0" borderId="0"/>
    <xf numFmtId="0" fontId="5" fillId="0" borderId="0"/>
    <xf numFmtId="0" fontId="16" fillId="0" borderId="0" applyBorder="0" applyProtection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6" fillId="0" borderId="0"/>
    <xf numFmtId="0" fontId="16" fillId="0" borderId="0" applyBorder="0" applyProtection="0"/>
    <xf numFmtId="0" fontId="16" fillId="0" borderId="0" applyBorder="0" applyProtection="0"/>
    <xf numFmtId="0" fontId="2" fillId="0" borderId="0"/>
    <xf numFmtId="0" fontId="6" fillId="0" borderId="0"/>
    <xf numFmtId="0" fontId="16" fillId="0" borderId="0" applyBorder="0" applyProtection="0"/>
    <xf numFmtId="0" fontId="6" fillId="0" borderId="0"/>
    <xf numFmtId="0" fontId="6" fillId="0" borderId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6" fillId="0" borderId="0"/>
    <xf numFmtId="0" fontId="6" fillId="0" borderId="0"/>
    <xf numFmtId="0" fontId="16" fillId="0" borderId="0" applyBorder="0" applyProtection="0"/>
    <xf numFmtId="0" fontId="6" fillId="0" borderId="0"/>
    <xf numFmtId="0" fontId="6" fillId="0" borderId="0"/>
    <xf numFmtId="0" fontId="16" fillId="0" borderId="0" applyBorder="0" applyProtection="0"/>
    <xf numFmtId="0" fontId="6" fillId="0" borderId="0"/>
    <xf numFmtId="0" fontId="6" fillId="0" borderId="0"/>
    <xf numFmtId="0" fontId="16" fillId="0" borderId="0" applyBorder="0" applyProtection="0"/>
    <xf numFmtId="0" fontId="6" fillId="0" borderId="0"/>
    <xf numFmtId="0" fontId="6" fillId="0" borderId="0"/>
    <xf numFmtId="0" fontId="16" fillId="0" borderId="0" applyBorder="0" applyProtection="0"/>
    <xf numFmtId="0" fontId="6" fillId="0" borderId="0"/>
    <xf numFmtId="0" fontId="6" fillId="0" borderId="0"/>
    <xf numFmtId="0" fontId="16" fillId="0" borderId="0" applyBorder="0" applyProtection="0"/>
    <xf numFmtId="0" fontId="6" fillId="0" borderId="0"/>
    <xf numFmtId="0" fontId="6" fillId="0" borderId="0"/>
    <xf numFmtId="0" fontId="16" fillId="0" borderId="0" applyBorder="0" applyProtection="0"/>
    <xf numFmtId="0" fontId="6" fillId="0" borderId="0"/>
    <xf numFmtId="0" fontId="6" fillId="0" borderId="0"/>
    <xf numFmtId="0" fontId="11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9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2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2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9" fillId="0" borderId="0"/>
    <xf numFmtId="0" fontId="9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7" fillId="0" borderId="0"/>
    <xf numFmtId="0" fontId="9" fillId="0" borderId="0"/>
    <xf numFmtId="0" fontId="9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5" fillId="0" borderId="0"/>
    <xf numFmtId="0" fontId="15" fillId="0" borderId="0"/>
    <xf numFmtId="0" fontId="3" fillId="0" borderId="0"/>
    <xf numFmtId="0" fontId="2" fillId="0" borderId="0"/>
    <xf numFmtId="0" fontId="15" fillId="0" borderId="0"/>
    <xf numFmtId="0" fontId="15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1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7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5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9" fillId="0" borderId="0"/>
    <xf numFmtId="0" fontId="15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2" fillId="0" borderId="0"/>
    <xf numFmtId="0" fontId="2" fillId="0" borderId="0"/>
    <xf numFmtId="0" fontId="15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4" fillId="0" borderId="0"/>
    <xf numFmtId="0" fontId="11" fillId="0" borderId="0"/>
    <xf numFmtId="0" fontId="9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165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6" fillId="0" borderId="0"/>
    <xf numFmtId="0" fontId="6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3" fillId="0" borderId="0"/>
    <xf numFmtId="0" fontId="15" fillId="0" borderId="0"/>
    <xf numFmtId="0" fontId="6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6" fillId="0" borderId="0"/>
    <xf numFmtId="0" fontId="11" fillId="0" borderId="0"/>
    <xf numFmtId="0" fontId="2" fillId="0" borderId="0"/>
    <xf numFmtId="0" fontId="6" fillId="0" borderId="0"/>
    <xf numFmtId="0" fontId="15" fillId="0" borderId="0"/>
    <xf numFmtId="0" fontId="9" fillId="0" borderId="0"/>
    <xf numFmtId="0" fontId="2" fillId="0" borderId="0"/>
    <xf numFmtId="0" fontId="6" fillId="0" borderId="0"/>
    <xf numFmtId="0" fontId="9" fillId="0" borderId="0"/>
    <xf numFmtId="0" fontId="2" fillId="0" borderId="0"/>
    <xf numFmtId="0" fontId="6" fillId="0" borderId="0"/>
    <xf numFmtId="0" fontId="15" fillId="0" borderId="0"/>
    <xf numFmtId="0" fontId="16" fillId="0" borderId="0" applyBorder="0" applyProtection="0"/>
    <xf numFmtId="0" fontId="2" fillId="0" borderId="0"/>
    <xf numFmtId="0" fontId="16" fillId="0" borderId="0" applyBorder="0" applyProtection="0"/>
    <xf numFmtId="0" fontId="6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6" fillId="0" borderId="0"/>
    <xf numFmtId="0" fontId="15" fillId="0" borderId="0"/>
    <xf numFmtId="0" fontId="2" fillId="0" borderId="0"/>
    <xf numFmtId="0" fontId="9" fillId="0" borderId="0"/>
    <xf numFmtId="0" fontId="2" fillId="0" borderId="0"/>
    <xf numFmtId="0" fontId="6" fillId="0" borderId="0"/>
    <xf numFmtId="0" fontId="14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2" fillId="0" borderId="0"/>
    <xf numFmtId="0" fontId="6" fillId="0" borderId="0"/>
    <xf numFmtId="0" fontId="15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3" fillId="0" borderId="0"/>
    <xf numFmtId="0" fontId="2" fillId="0" borderId="0"/>
    <xf numFmtId="0" fontId="3" fillId="0" borderId="0"/>
    <xf numFmtId="0" fontId="9" fillId="0" borderId="0"/>
    <xf numFmtId="0" fontId="11" fillId="0" borderId="0"/>
    <xf numFmtId="0" fontId="9" fillId="0" borderId="0"/>
    <xf numFmtId="0" fontId="7" fillId="0" borderId="0"/>
    <xf numFmtId="0" fontId="2" fillId="0" borderId="0"/>
    <xf numFmtId="0" fontId="3" fillId="0" borderId="0"/>
    <xf numFmtId="0" fontId="9" fillId="0" borderId="0"/>
    <xf numFmtId="0" fontId="15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9" fillId="0" borderId="0"/>
    <xf numFmtId="0" fontId="15" fillId="0" borderId="0"/>
    <xf numFmtId="0" fontId="2" fillId="0" borderId="0"/>
    <xf numFmtId="0" fontId="3" fillId="0" borderId="0"/>
    <xf numFmtId="0" fontId="2" fillId="0" borderId="0"/>
    <xf numFmtId="0" fontId="11" fillId="0" borderId="0"/>
    <xf numFmtId="0" fontId="7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5" fillId="0" borderId="0"/>
    <xf numFmtId="0" fontId="9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3" fillId="0" borderId="0"/>
    <xf numFmtId="0" fontId="2" fillId="0" borderId="0"/>
    <xf numFmtId="0" fontId="3" fillId="0" borderId="0"/>
    <xf numFmtId="0" fontId="11" fillId="0" borderId="0"/>
    <xf numFmtId="0" fontId="7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9" fillId="0" borderId="0"/>
    <xf numFmtId="0" fontId="2" fillId="0" borderId="0"/>
    <xf numFmtId="0" fontId="15" fillId="0" borderId="0"/>
    <xf numFmtId="0" fontId="2" fillId="0" borderId="0"/>
    <xf numFmtId="0" fontId="3" fillId="0" borderId="0"/>
    <xf numFmtId="0" fontId="7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9" fillId="0" borderId="0"/>
    <xf numFmtId="0" fontId="15" fillId="0" borderId="0"/>
    <xf numFmtId="0" fontId="9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0" fontId="15" fillId="0" borderId="0"/>
    <xf numFmtId="0" fontId="6" fillId="0" borderId="0"/>
    <xf numFmtId="0" fontId="2" fillId="0" borderId="0"/>
    <xf numFmtId="0" fontId="9" fillId="0" borderId="0"/>
    <xf numFmtId="0" fontId="15" fillId="0" borderId="0"/>
    <xf numFmtId="0" fontId="9" fillId="0" borderId="0"/>
    <xf numFmtId="0" fontId="14" fillId="0" borderId="0"/>
    <xf numFmtId="0" fontId="6" fillId="0" borderId="0"/>
    <xf numFmtId="0" fontId="2" fillId="0" borderId="0"/>
    <xf numFmtId="0" fontId="9" fillId="0" borderId="0"/>
    <xf numFmtId="0" fontId="15" fillId="0" borderId="0"/>
    <xf numFmtId="0" fontId="6" fillId="0" borderId="0"/>
    <xf numFmtId="0" fontId="2" fillId="0" borderId="0"/>
    <xf numFmtId="0" fontId="11" fillId="0" borderId="0"/>
    <xf numFmtId="0" fontId="6" fillId="0" borderId="0"/>
    <xf numFmtId="0" fontId="5" fillId="0" borderId="0"/>
    <xf numFmtId="0" fontId="2" fillId="0" borderId="0"/>
    <xf numFmtId="0" fontId="11" fillId="0" borderId="0"/>
    <xf numFmtId="0" fontId="6" fillId="0" borderId="0"/>
    <xf numFmtId="0" fontId="16" fillId="0" borderId="0" applyBorder="0" applyProtection="0"/>
    <xf numFmtId="0" fontId="11" fillId="0" borderId="0"/>
    <xf numFmtId="0" fontId="2" fillId="0" borderId="0"/>
    <xf numFmtId="0" fontId="15" fillId="0" borderId="0"/>
    <xf numFmtId="0" fontId="16" fillId="0" borderId="0" applyBorder="0" applyProtection="0"/>
    <xf numFmtId="0" fontId="15" fillId="0" borderId="0"/>
    <xf numFmtId="0" fontId="9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6" fillId="0" borderId="0"/>
    <xf numFmtId="0" fontId="16" fillId="0" borderId="0" applyBorder="0" applyProtection="0"/>
    <xf numFmtId="0" fontId="11" fillId="0" borderId="0"/>
    <xf numFmtId="0" fontId="2" fillId="0" borderId="0"/>
    <xf numFmtId="0" fontId="15" fillId="0" borderId="0"/>
    <xf numFmtId="0" fontId="16" fillId="0" borderId="0" applyBorder="0" applyProtection="0"/>
    <xf numFmtId="0" fontId="15" fillId="0" borderId="0"/>
    <xf numFmtId="0" fontId="9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9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3" fontId="1" fillId="0" borderId="0" xfId="0" applyNumberFormat="1" applyFont="1" applyAlignment="1"/>
    <xf numFmtId="0" fontId="1" fillId="0" borderId="0" xfId="0" applyNumberFormat="1" applyFont="1"/>
    <xf numFmtId="0" fontId="17" fillId="0" borderId="0" xfId="0" applyFont="1"/>
    <xf numFmtId="164" fontId="8" fillId="0" borderId="0" xfId="35" applyNumberFormat="1" applyFont="1" applyBorder="1" applyAlignment="1"/>
    <xf numFmtId="0" fontId="17" fillId="0" borderId="0" xfId="0" applyFont="1" applyFill="1"/>
  </cellXfs>
  <cellStyles count="936">
    <cellStyle name="Excel Built-in Bad" xfId="39"/>
    <cellStyle name="Excel Built-in Explanatory Text" xfId="40"/>
    <cellStyle name="Excel Built-in Explanatory Text 10" xfId="41"/>
    <cellStyle name="Excel Built-in Explanatory Text 11" xfId="42"/>
    <cellStyle name="Excel Built-in Explanatory Text 12" xfId="43"/>
    <cellStyle name="Excel Built-in Explanatory Text 13" xfId="44"/>
    <cellStyle name="Excel Built-in Explanatory Text 14" xfId="45"/>
    <cellStyle name="Excel Built-in Explanatory Text 2" xfId="46"/>
    <cellStyle name="Excel Built-in Explanatory Text 2 2" xfId="47"/>
    <cellStyle name="Excel Built-in Explanatory Text 2 2 2" xfId="48"/>
    <cellStyle name="Excel Built-in Explanatory Text 2 2 2 2" xfId="49"/>
    <cellStyle name="Excel Built-in Explanatory Text 2 2 2 3" xfId="50"/>
    <cellStyle name="Excel Built-in Explanatory Text 2 2 3" xfId="51"/>
    <cellStyle name="Excel Built-in Explanatory Text 2 2 4" xfId="52"/>
    <cellStyle name="Excel Built-in Explanatory Text 2 3" xfId="53"/>
    <cellStyle name="Excel Built-in Explanatory Text 2 4" xfId="54"/>
    <cellStyle name="Excel Built-in Explanatory Text 2 5" xfId="55"/>
    <cellStyle name="Excel Built-in Explanatory Text 2 6" xfId="56"/>
    <cellStyle name="Excel Built-in Explanatory Text 2 7" xfId="57"/>
    <cellStyle name="Excel Built-in Explanatory Text 3" xfId="58"/>
    <cellStyle name="Excel Built-in Explanatory Text 4" xfId="59"/>
    <cellStyle name="Excel Built-in Explanatory Text 4 2" xfId="60"/>
    <cellStyle name="Excel Built-in Explanatory Text 4 3" xfId="61"/>
    <cellStyle name="Excel Built-in Explanatory Text 4 4" xfId="62"/>
    <cellStyle name="Excel Built-in Explanatory Text 4 5" xfId="63"/>
    <cellStyle name="Excel Built-in Explanatory Text 4 6" xfId="64"/>
    <cellStyle name="Excel Built-in Explanatory Text 5" xfId="65"/>
    <cellStyle name="Excel Built-in Explanatory Text 5 2" xfId="66"/>
    <cellStyle name="Excel Built-in Explanatory Text 5 3" xfId="67"/>
    <cellStyle name="Excel Built-in Explanatory Text 6" xfId="68"/>
    <cellStyle name="Excel Built-in Explanatory Text 7" xfId="69"/>
    <cellStyle name="Excel Built-in Explanatory Text 8" xfId="70"/>
    <cellStyle name="Excel Built-in Explanatory Text 9" xfId="71"/>
    <cellStyle name="Excel Built-in Good" xfId="72"/>
    <cellStyle name="Excel Built-in Normal" xfId="73"/>
    <cellStyle name="Explanatory Text 10" xfId="75"/>
    <cellStyle name="Explanatory Text 10 2" xfId="76"/>
    <cellStyle name="Explanatory Text 10 3" xfId="77"/>
    <cellStyle name="Explanatory Text 11" xfId="78"/>
    <cellStyle name="Explanatory Text 11 2" xfId="79"/>
    <cellStyle name="Explanatory Text 11 3" xfId="80"/>
    <cellStyle name="Explanatory Text 12" xfId="81"/>
    <cellStyle name="Explanatory Text 13" xfId="82"/>
    <cellStyle name="Explanatory Text 14" xfId="83"/>
    <cellStyle name="Explanatory Text 15" xfId="84"/>
    <cellStyle name="Explanatory Text 16" xfId="85"/>
    <cellStyle name="Explanatory Text 17" xfId="86"/>
    <cellStyle name="Explanatory Text 18" xfId="87"/>
    <cellStyle name="Explanatory Text 19" xfId="88"/>
    <cellStyle name="Explanatory Text 2" xfId="3"/>
    <cellStyle name="Explanatory Text 2 2" xfId="89"/>
    <cellStyle name="Explanatory Text 2 2 2" xfId="91"/>
    <cellStyle name="Explanatory Text 2 3" xfId="92"/>
    <cellStyle name="Explanatory Text 2 3 2" xfId="93"/>
    <cellStyle name="Explanatory Text 2 3 3" xfId="94"/>
    <cellStyle name="Explanatory Text 2 4" xfId="95"/>
    <cellStyle name="Explanatory Text 2 5" xfId="96"/>
    <cellStyle name="Explanatory Text 2 6" xfId="708"/>
    <cellStyle name="Explanatory Text 2 7" xfId="899"/>
    <cellStyle name="Explanatory Text 2 8" xfId="914"/>
    <cellStyle name="Explanatory Text 3" xfId="36"/>
    <cellStyle name="Explanatory Text 3 2" xfId="97"/>
    <cellStyle name="Explanatory Text 3 2 2" xfId="98"/>
    <cellStyle name="Explanatory Text 3 2 3" xfId="711"/>
    <cellStyle name="Explanatory Text 3 2 4" xfId="894"/>
    <cellStyle name="Explanatory Text 3 2 5" xfId="909"/>
    <cellStyle name="Explanatory Text 3 3" xfId="99"/>
    <cellStyle name="Explanatory Text 3 4" xfId="710"/>
    <cellStyle name="Explanatory Text 3 5" xfId="895"/>
    <cellStyle name="Explanatory Text 3 6" xfId="910"/>
    <cellStyle name="Explanatory Text 4" xfId="100"/>
    <cellStyle name="Explanatory Text 4 2" xfId="101"/>
    <cellStyle name="Explanatory Text 4 3" xfId="102"/>
    <cellStyle name="Explanatory Text 5" xfId="103"/>
    <cellStyle name="Explanatory Text 5 2" xfId="104"/>
    <cellStyle name="Explanatory Text 5 3" xfId="105"/>
    <cellStyle name="Explanatory Text 6" xfId="106"/>
    <cellStyle name="Explanatory Text 6 2" xfId="107"/>
    <cellStyle name="Explanatory Text 6 3" xfId="108"/>
    <cellStyle name="Explanatory Text 7" xfId="109"/>
    <cellStyle name="Explanatory Text 7 2" xfId="110"/>
    <cellStyle name="Explanatory Text 7 3" xfId="111"/>
    <cellStyle name="Explanatory Text 8" xfId="112"/>
    <cellStyle name="Explanatory Text 8 2" xfId="113"/>
    <cellStyle name="Explanatory Text 8 3" xfId="114"/>
    <cellStyle name="Explanatory Text 9" xfId="115"/>
    <cellStyle name="Explanatory Text 9 2" xfId="116"/>
    <cellStyle name="Explanatory Text 9 3" xfId="117"/>
    <cellStyle name="Normal" xfId="0" builtinId="0"/>
    <cellStyle name="Normal 10" xfId="15"/>
    <cellStyle name="Normal 10 2" xfId="118"/>
    <cellStyle name="Normal 10 2 2" xfId="119"/>
    <cellStyle name="Normal 10 2 2 2" xfId="120"/>
    <cellStyle name="Normal 10 2 2 2 2" xfId="121"/>
    <cellStyle name="Normal 10 2 2 2 3" xfId="717"/>
    <cellStyle name="Normal 10 2 2 2 4" xfId="890"/>
    <cellStyle name="Normal 10 2 2 2 5" xfId="696"/>
    <cellStyle name="Normal 10 2 2 3" xfId="122"/>
    <cellStyle name="Normal 10 2 2 4" xfId="716"/>
    <cellStyle name="Normal 10 2 2 5" xfId="891"/>
    <cellStyle name="Normal 10 2 2 6" xfId="74"/>
    <cellStyle name="Normal 10 2 3" xfId="123"/>
    <cellStyle name="Normal 10 2 4" xfId="715"/>
    <cellStyle name="Normal 10 2 5" xfId="892"/>
    <cellStyle name="Normal 10 2 6" xfId="90"/>
    <cellStyle name="Normal 10 3" xfId="124"/>
    <cellStyle name="Normal 10 3 2" xfId="125"/>
    <cellStyle name="Normal 10 3 3" xfId="126"/>
    <cellStyle name="Normal 10 4" xfId="127"/>
    <cellStyle name="Normal 10 4 2" xfId="128"/>
    <cellStyle name="Normal 10 4 3" xfId="129"/>
    <cellStyle name="Normal 10 5" xfId="130"/>
    <cellStyle name="Normal 10 6" xfId="131"/>
    <cellStyle name="Normal 10 7" xfId="714"/>
    <cellStyle name="Normal 10 8" xfId="893"/>
    <cellStyle name="Normal 10 9" xfId="166"/>
    <cellStyle name="Normal 11" xfId="16"/>
    <cellStyle name="Normal 11 10" xfId="697"/>
    <cellStyle name="Normal 11 2" xfId="132"/>
    <cellStyle name="Normal 11 2 2" xfId="133"/>
    <cellStyle name="Normal 11 2 2 2" xfId="134"/>
    <cellStyle name="Normal 11 2 2 2 2" xfId="135"/>
    <cellStyle name="Normal 11 2 2 2 3" xfId="723"/>
    <cellStyle name="Normal 11 2 2 2 4" xfId="886"/>
    <cellStyle name="Normal 11 2 2 2 5" xfId="700"/>
    <cellStyle name="Normal 11 2 2 3" xfId="136"/>
    <cellStyle name="Normal 11 2 2 4" xfId="722"/>
    <cellStyle name="Normal 11 2 2 5" xfId="887"/>
    <cellStyle name="Normal 11 2 2 6" xfId="699"/>
    <cellStyle name="Normal 11 2 3" xfId="137"/>
    <cellStyle name="Normal 11 2 4" xfId="721"/>
    <cellStyle name="Normal 11 2 5" xfId="888"/>
    <cellStyle name="Normal 11 2 6" xfId="698"/>
    <cellStyle name="Normal 11 3" xfId="138"/>
    <cellStyle name="Normal 11 3 2" xfId="139"/>
    <cellStyle name="Normal 11 3 3" xfId="140"/>
    <cellStyle name="Normal 11 4" xfId="141"/>
    <cellStyle name="Normal 11 5" xfId="142"/>
    <cellStyle name="Normal 11 6" xfId="143"/>
    <cellStyle name="Normal 11 7" xfId="144"/>
    <cellStyle name="Normal 11 8" xfId="720"/>
    <cellStyle name="Normal 11 9" xfId="889"/>
    <cellStyle name="Normal 12" xfId="17"/>
    <cellStyle name="Normal 12 2" xfId="145"/>
    <cellStyle name="Normal 12 2 2" xfId="146"/>
    <cellStyle name="Normal 12 2 2 2" xfId="147"/>
    <cellStyle name="Normal 12 2 2 3" xfId="727"/>
    <cellStyle name="Normal 12 2 2 4" xfId="883"/>
    <cellStyle name="Normal 12 2 2 5" xfId="703"/>
    <cellStyle name="Normal 12 2 3" xfId="148"/>
    <cellStyle name="Normal 12 2 4" xfId="726"/>
    <cellStyle name="Normal 12 2 5" xfId="884"/>
    <cellStyle name="Normal 12 2 6" xfId="702"/>
    <cellStyle name="Normal 12 3" xfId="149"/>
    <cellStyle name="Normal 12 4" xfId="150"/>
    <cellStyle name="Normal 12 5" xfId="151"/>
    <cellStyle name="Normal 12 6" xfId="152"/>
    <cellStyle name="Normal 12 7" xfId="725"/>
    <cellStyle name="Normal 12 8" xfId="885"/>
    <cellStyle name="Normal 12 9" xfId="701"/>
    <cellStyle name="Normal 13" xfId="18"/>
    <cellStyle name="Normal 13 10" xfId="879"/>
    <cellStyle name="Normal 13 11" xfId="704"/>
    <cellStyle name="Normal 13 2" xfId="153"/>
    <cellStyle name="Normal 13 2 2" xfId="154"/>
    <cellStyle name="Normal 13 2 2 2" xfId="155"/>
    <cellStyle name="Normal 13 2 2 2 2" xfId="156"/>
    <cellStyle name="Normal 13 2 2 2 3" xfId="735"/>
    <cellStyle name="Normal 13 2 2 2 4" xfId="876"/>
    <cellStyle name="Normal 13 2 2 2 5" xfId="707"/>
    <cellStyle name="Normal 13 2 2 3" xfId="157"/>
    <cellStyle name="Normal 13 2 2 4" xfId="734"/>
    <cellStyle name="Normal 13 2 2 5" xfId="877"/>
    <cellStyle name="Normal 13 2 2 6" xfId="706"/>
    <cellStyle name="Normal 13 2 3" xfId="158"/>
    <cellStyle name="Normal 13 2 4" xfId="733"/>
    <cellStyle name="Normal 13 2 5" xfId="878"/>
    <cellStyle name="Normal 13 2 6" xfId="705"/>
    <cellStyle name="Normal 13 3" xfId="159"/>
    <cellStyle name="Normal 13 4" xfId="160"/>
    <cellStyle name="Normal 13 5" xfId="161"/>
    <cellStyle name="Normal 13 6" xfId="162"/>
    <cellStyle name="Normal 13 7" xfId="163"/>
    <cellStyle name="Normal 13 8" xfId="164"/>
    <cellStyle name="Normal 13 9" xfId="732"/>
    <cellStyle name="Normal 14" xfId="19"/>
    <cellStyle name="Normal 14 2" xfId="165"/>
    <cellStyle name="Normal 14 2 2" xfId="167"/>
    <cellStyle name="Normal 14 2 2 2" xfId="168"/>
    <cellStyle name="Normal 14 2 2 3" xfId="169"/>
    <cellStyle name="Normal 14 2 3" xfId="170"/>
    <cellStyle name="Normal 14 3" xfId="171"/>
    <cellStyle name="Normal 14 4" xfId="172"/>
    <cellStyle name="Normal 14 5" xfId="737"/>
    <cellStyle name="Normal 14 6" xfId="874"/>
    <cellStyle name="Normal 14 7" xfId="709"/>
    <cellStyle name="Normal 15" xfId="20"/>
    <cellStyle name="Normal 15 2" xfId="173"/>
    <cellStyle name="Normal 15 2 2" xfId="174"/>
    <cellStyle name="Normal 15 2 3" xfId="175"/>
    <cellStyle name="Normal 15 3" xfId="739"/>
    <cellStyle name="Normal 15 4" xfId="872"/>
    <cellStyle name="Normal 15 5" xfId="712"/>
    <cellStyle name="Normal 16" xfId="21"/>
    <cellStyle name="Normal 16 2" xfId="176"/>
    <cellStyle name="Normal 16 2 2" xfId="177"/>
    <cellStyle name="Normal 16 2 2 2" xfId="178"/>
    <cellStyle name="Normal 16 2 2 3" xfId="179"/>
    <cellStyle name="Normal 16 2 3" xfId="180"/>
    <cellStyle name="Normal 16 3" xfId="181"/>
    <cellStyle name="Normal 16 4" xfId="182"/>
    <cellStyle name="Normal 16 5" xfId="740"/>
    <cellStyle name="Normal 16 6" xfId="871"/>
    <cellStyle name="Normal 16 7" xfId="713"/>
    <cellStyle name="Normal 17" xfId="22"/>
    <cellStyle name="Normal 17 2" xfId="183"/>
    <cellStyle name="Normal 17 2 2" xfId="184"/>
    <cellStyle name="Normal 17 2 2 2" xfId="185"/>
    <cellStyle name="Normal 17 2 2 3" xfId="186"/>
    <cellStyle name="Normal 17 2 3" xfId="187"/>
    <cellStyle name="Normal 17 3" xfId="188"/>
    <cellStyle name="Normal 17 4" xfId="189"/>
    <cellStyle name="Normal 17 5" xfId="745"/>
    <cellStyle name="Normal 17 6" xfId="867"/>
    <cellStyle name="Normal 17 7" xfId="718"/>
    <cellStyle name="Normal 18" xfId="23"/>
    <cellStyle name="Normal 18 2" xfId="190"/>
    <cellStyle name="Normal 18 2 2" xfId="191"/>
    <cellStyle name="Normal 18 2 2 2" xfId="192"/>
    <cellStyle name="Normal 18 2 2 3" xfId="193"/>
    <cellStyle name="Normal 18 2 3" xfId="194"/>
    <cellStyle name="Normal 18 3" xfId="195"/>
    <cellStyle name="Normal 18 4" xfId="196"/>
    <cellStyle name="Normal 18 5" xfId="746"/>
    <cellStyle name="Normal 18 6" xfId="865"/>
    <cellStyle name="Normal 18 7" xfId="719"/>
    <cellStyle name="Normal 19" xfId="24"/>
    <cellStyle name="Normal 19 2" xfId="197"/>
    <cellStyle name="Normal 19 2 2" xfId="198"/>
    <cellStyle name="Normal 19 2 3" xfId="199"/>
    <cellStyle name="Normal 19 3" xfId="748"/>
    <cellStyle name="Normal 19 4" xfId="864"/>
    <cellStyle name="Normal 19 5" xfId="724"/>
    <cellStyle name="Normal 2" xfId="1"/>
    <cellStyle name="Normal 2 10" xfId="201"/>
    <cellStyle name="Normal 2 10 2" xfId="202"/>
    <cellStyle name="Normal 2 10 3" xfId="203"/>
    <cellStyle name="Normal 2 10 4" xfId="204"/>
    <cellStyle name="Normal 2 10 5" xfId="205"/>
    <cellStyle name="Normal 2 11" xfId="206"/>
    <cellStyle name="Normal 2 11 2" xfId="207"/>
    <cellStyle name="Normal 2 11 3" xfId="208"/>
    <cellStyle name="Normal 2 12" xfId="209"/>
    <cellStyle name="Normal 2 12 2" xfId="210"/>
    <cellStyle name="Normal 2 12 3" xfId="211"/>
    <cellStyle name="Normal 2 13" xfId="212"/>
    <cellStyle name="Normal 2 13 2" xfId="213"/>
    <cellStyle name="Normal 2 13 3" xfId="214"/>
    <cellStyle name="Normal 2 14" xfId="215"/>
    <cellStyle name="Normal 2 14 2" xfId="216"/>
    <cellStyle name="Normal 2 14 3" xfId="217"/>
    <cellStyle name="Normal 2 15" xfId="218"/>
    <cellStyle name="Normal 2 15 2" xfId="219"/>
    <cellStyle name="Normal 2 15 3" xfId="220"/>
    <cellStyle name="Normal 2 16" xfId="221"/>
    <cellStyle name="Normal 2 16 2" xfId="222"/>
    <cellStyle name="Normal 2 16 3" xfId="223"/>
    <cellStyle name="Normal 2 17" xfId="224"/>
    <cellStyle name="Normal 2 18" xfId="225"/>
    <cellStyle name="Normal 2 19" xfId="226"/>
    <cellStyle name="Normal 2 2" xfId="2"/>
    <cellStyle name="Normal 2 2 10" xfId="228"/>
    <cellStyle name="Normal 2 2 11" xfId="229"/>
    <cellStyle name="Normal 2 2 12" xfId="230"/>
    <cellStyle name="Normal 2 2 13" xfId="231"/>
    <cellStyle name="Normal 2 2 14" xfId="232"/>
    <cellStyle name="Normal 2 2 15" xfId="233"/>
    <cellStyle name="Normal 2 2 16" xfId="234"/>
    <cellStyle name="Normal 2 2 17" xfId="235"/>
    <cellStyle name="Normal 2 2 18" xfId="236"/>
    <cellStyle name="Normal 2 2 19" xfId="237"/>
    <cellStyle name="Normal 2 2 2" xfId="4"/>
    <cellStyle name="Normal 2 2 2 2" xfId="11"/>
    <cellStyle name="Normal 2 2 2 2 2" xfId="238"/>
    <cellStyle name="Normal 2 2 2 2 3" xfId="239"/>
    <cellStyle name="Normal 2 2 2 3" xfId="240"/>
    <cellStyle name="Normal 2 2 2 4" xfId="241"/>
    <cellStyle name="Normal 2 2 2 5" xfId="242"/>
    <cellStyle name="Normal 2 2 2 6" xfId="243"/>
    <cellStyle name="Normal 2 2 2 7" xfId="244"/>
    <cellStyle name="Normal 2 2 20" xfId="245"/>
    <cellStyle name="Normal 2 2 21" xfId="246"/>
    <cellStyle name="Normal 2 2 22" xfId="247"/>
    <cellStyle name="Normal 2 2 23" xfId="248"/>
    <cellStyle name="Normal 2 2 24" xfId="249"/>
    <cellStyle name="Normal 2 2 25" xfId="250"/>
    <cellStyle name="Normal 2 2 26" xfId="251"/>
    <cellStyle name="Normal 2 2 27" xfId="252"/>
    <cellStyle name="Normal 2 2 28" xfId="253"/>
    <cellStyle name="Normal 2 2 29" xfId="254"/>
    <cellStyle name="Normal 2 2 3" xfId="38"/>
    <cellStyle name="Normal 2 2 3 2" xfId="255"/>
    <cellStyle name="Normal 2 2 3 2 2" xfId="256"/>
    <cellStyle name="Normal 2 2 3 2 3" xfId="764"/>
    <cellStyle name="Normal 2 2 3 2 4" xfId="838"/>
    <cellStyle name="Normal 2 2 3 2 5" xfId="755"/>
    <cellStyle name="Normal 2 2 3 3" xfId="257"/>
    <cellStyle name="Normal 2 2 3 4" xfId="258"/>
    <cellStyle name="Normal 2 2 3 5" xfId="763"/>
    <cellStyle name="Normal 2 2 3 6" xfId="839"/>
    <cellStyle name="Normal 2 2 3 7" xfId="754"/>
    <cellStyle name="Normal 2 2 30" xfId="259"/>
    <cellStyle name="Normal 2 2 31" xfId="756"/>
    <cellStyle name="Normal 2 2 32" xfId="849"/>
    <cellStyle name="Normal 2 2 33" xfId="747"/>
    <cellStyle name="Normal 2 2 4" xfId="227"/>
    <cellStyle name="Normal 2 2 4 2" xfId="260"/>
    <cellStyle name="Normal 2 2 4 3" xfId="261"/>
    <cellStyle name="Normal 2 2 4 4" xfId="766"/>
    <cellStyle name="Normal 2 2 4 5" xfId="836"/>
    <cellStyle name="Normal 2 2 4 6" xfId="757"/>
    <cellStyle name="Normal 2 2 5" xfId="262"/>
    <cellStyle name="Normal 2 2 5 2" xfId="263"/>
    <cellStyle name="Normal 2 2 5 3" xfId="264"/>
    <cellStyle name="Normal 2 2 6" xfId="265"/>
    <cellStyle name="Normal 2 2 6 2" xfId="266"/>
    <cellStyle name="Normal 2 2 6 3" xfId="267"/>
    <cellStyle name="Normal 2 2 7" xfId="268"/>
    <cellStyle name="Normal 2 2 7 2" xfId="269"/>
    <cellStyle name="Normal 2 2 7 3" xfId="270"/>
    <cellStyle name="Normal 2 2 7 4" xfId="271"/>
    <cellStyle name="Normal 2 2 8" xfId="272"/>
    <cellStyle name="Normal 2 2 8 2" xfId="273"/>
    <cellStyle name="Normal 2 2 8 3" xfId="274"/>
    <cellStyle name="Normal 2 2 9" xfId="275"/>
    <cellStyle name="Normal 2 20" xfId="276"/>
    <cellStyle name="Normal 2 21" xfId="277"/>
    <cellStyle name="Normal 2 22" xfId="278"/>
    <cellStyle name="Normal 2 23" xfId="279"/>
    <cellStyle name="Normal 2 24" xfId="280"/>
    <cellStyle name="Normal 2 25" xfId="281"/>
    <cellStyle name="Normal 2 26" xfId="282"/>
    <cellStyle name="Normal 2 27" xfId="283"/>
    <cellStyle name="Normal 2 28" xfId="284"/>
    <cellStyle name="Normal 2 29" xfId="285"/>
    <cellStyle name="Normal 2 3" xfId="37"/>
    <cellStyle name="Normal 2 3 10" xfId="287"/>
    <cellStyle name="Normal 2 3 11" xfId="288"/>
    <cellStyle name="Normal 2 3 12" xfId="289"/>
    <cellStyle name="Normal 2 3 13" xfId="290"/>
    <cellStyle name="Normal 2 3 14" xfId="773"/>
    <cellStyle name="Normal 2 3 15" xfId="826"/>
    <cellStyle name="Normal 2 3 16" xfId="767"/>
    <cellStyle name="Normal 2 3 2" xfId="286"/>
    <cellStyle name="Normal 2 3 2 10" xfId="776"/>
    <cellStyle name="Normal 2 3 2 11" xfId="823"/>
    <cellStyle name="Normal 2 3 2 12" xfId="768"/>
    <cellStyle name="Normal 2 3 2 2" xfId="291"/>
    <cellStyle name="Normal 2 3 2 2 2" xfId="292"/>
    <cellStyle name="Normal 2 3 2 2 3" xfId="777"/>
    <cellStyle name="Normal 2 3 2 2 4" xfId="822"/>
    <cellStyle name="Normal 2 3 2 2 5" xfId="769"/>
    <cellStyle name="Normal 2 3 2 3" xfId="293"/>
    <cellStyle name="Normal 2 3 2 4" xfId="294"/>
    <cellStyle name="Normal 2 3 2 5" xfId="295"/>
    <cellStyle name="Normal 2 3 2 6" xfId="296"/>
    <cellStyle name="Normal 2 3 2 7" xfId="297"/>
    <cellStyle name="Normal 2 3 2 8" xfId="298"/>
    <cellStyle name="Normal 2 3 2 9" xfId="299"/>
    <cellStyle name="Normal 2 3 3" xfId="300"/>
    <cellStyle name="Normal 2 3 3 2" xfId="301"/>
    <cellStyle name="Normal 2 3 3 3" xfId="302"/>
    <cellStyle name="Normal 2 3 3 4" xfId="303"/>
    <cellStyle name="Normal 2 3 4" xfId="304"/>
    <cellStyle name="Normal 2 3 4 2" xfId="305"/>
    <cellStyle name="Normal 2 3 4 3" xfId="306"/>
    <cellStyle name="Normal 2 3 4 4" xfId="307"/>
    <cellStyle name="Normal 2 3 5" xfId="308"/>
    <cellStyle name="Normal 2 3 6" xfId="309"/>
    <cellStyle name="Normal 2 3 7" xfId="310"/>
    <cellStyle name="Normal 2 3 8" xfId="311"/>
    <cellStyle name="Normal 2 3 9" xfId="312"/>
    <cellStyle name="Normal 2 30" xfId="313"/>
    <cellStyle name="Normal 2 31" xfId="314"/>
    <cellStyle name="Normal 2 32" xfId="315"/>
    <cellStyle name="Normal 2 33" xfId="316"/>
    <cellStyle name="Normal 2 34" xfId="317"/>
    <cellStyle name="Normal 2 35" xfId="318"/>
    <cellStyle name="Normal 2 36" xfId="319"/>
    <cellStyle name="Normal 2 37" xfId="320"/>
    <cellStyle name="Normal 2 38" xfId="321"/>
    <cellStyle name="Normal 2 39" xfId="322"/>
    <cellStyle name="Normal 2 4" xfId="200"/>
    <cellStyle name="Normal 2 4 10" xfId="323"/>
    <cellStyle name="Normal 2 4 11" xfId="324"/>
    <cellStyle name="Normal 2 4 12" xfId="325"/>
    <cellStyle name="Normal 2 4 13" xfId="326"/>
    <cellStyle name="Normal 2 4 14" xfId="327"/>
    <cellStyle name="Normal 2 4 15" xfId="328"/>
    <cellStyle name="Normal 2 4 16" xfId="329"/>
    <cellStyle name="Normal 2 4 17" xfId="330"/>
    <cellStyle name="Normal 2 4 18" xfId="331"/>
    <cellStyle name="Normal 2 4 2" xfId="332"/>
    <cellStyle name="Normal 2 4 3" xfId="333"/>
    <cellStyle name="Normal 2 4 4" xfId="334"/>
    <cellStyle name="Normal 2 4 5" xfId="335"/>
    <cellStyle name="Normal 2 4 6" xfId="336"/>
    <cellStyle name="Normal 2 4 7" xfId="337"/>
    <cellStyle name="Normal 2 4 8" xfId="338"/>
    <cellStyle name="Normal 2 4 9" xfId="339"/>
    <cellStyle name="Normal 2 40" xfId="340"/>
    <cellStyle name="Normal 2 41" xfId="341"/>
    <cellStyle name="Normal 2 42" xfId="342"/>
    <cellStyle name="Normal 2 43" xfId="343"/>
    <cellStyle name="Normal 2 44" xfId="749"/>
    <cellStyle name="Normal 2 45" xfId="859"/>
    <cellStyle name="Normal 2 46" xfId="736"/>
    <cellStyle name="Normal 2 5" xfId="344"/>
    <cellStyle name="Normal 2 6" xfId="345"/>
    <cellStyle name="Normal 2 7" xfId="346"/>
    <cellStyle name="Normal 2 8" xfId="347"/>
    <cellStyle name="Normal 2 9" xfId="348"/>
    <cellStyle name="Normal 2 9 2" xfId="349"/>
    <cellStyle name="Normal 2 9 3" xfId="350"/>
    <cellStyle name="Normal 2 9 4" xfId="351"/>
    <cellStyle name="Normal 2 9 5" xfId="352"/>
    <cellStyle name="Normal 2 9 6" xfId="353"/>
    <cellStyle name="Normal 2 9 7" xfId="354"/>
    <cellStyle name="Normal 20" xfId="25"/>
    <cellStyle name="Normal 20 2" xfId="355"/>
    <cellStyle name="Normal 20 3" xfId="356"/>
    <cellStyle name="Normal 20 4" xfId="357"/>
    <cellStyle name="Normal 20 5" xfId="792"/>
    <cellStyle name="Normal 20 6" xfId="790"/>
    <cellStyle name="Normal 20 7" xfId="791"/>
    <cellStyle name="Normal 21" xfId="26"/>
    <cellStyle name="Normal 21 2" xfId="358"/>
    <cellStyle name="Normal 21 3" xfId="359"/>
    <cellStyle name="Normal 21 4" xfId="360"/>
    <cellStyle name="Normal 21 5" xfId="793"/>
    <cellStyle name="Normal 21 6" xfId="789"/>
    <cellStyle name="Normal 21 7" xfId="794"/>
    <cellStyle name="Normal 22" xfId="27"/>
    <cellStyle name="Normal 22 2" xfId="361"/>
    <cellStyle name="Normal 22 3" xfId="363"/>
    <cellStyle name="Normal 22 4" xfId="364"/>
    <cellStyle name="Normal 22 5" xfId="795"/>
    <cellStyle name="Normal 22 6" xfId="788"/>
    <cellStyle name="Normal 22 7" xfId="796"/>
    <cellStyle name="Normal 23" xfId="28"/>
    <cellStyle name="Normal 23 2" xfId="365"/>
    <cellStyle name="Normal 23 2 2" xfId="366"/>
    <cellStyle name="Normal 23 2 3" xfId="798"/>
    <cellStyle name="Normal 23 2 4" xfId="786"/>
    <cellStyle name="Normal 23 2 5" xfId="802"/>
    <cellStyle name="Normal 23 3" xfId="367"/>
    <cellStyle name="Normal 23 4" xfId="368"/>
    <cellStyle name="Normal 23 5" xfId="797"/>
    <cellStyle name="Normal 23 6" xfId="787"/>
    <cellStyle name="Normal 23 7" xfId="801"/>
    <cellStyle name="Normal 24" xfId="29"/>
    <cellStyle name="Normal 24 2" xfId="369"/>
    <cellStyle name="Normal 24 2 2" xfId="370"/>
    <cellStyle name="Normal 24 2 3" xfId="800"/>
    <cellStyle name="Normal 24 2 4" xfId="784"/>
    <cellStyle name="Normal 24 2 5" xfId="808"/>
    <cellStyle name="Normal 24 3" xfId="371"/>
    <cellStyle name="Normal 24 4" xfId="372"/>
    <cellStyle name="Normal 24 5" xfId="799"/>
    <cellStyle name="Normal 24 6" xfId="785"/>
    <cellStyle name="Normal 24 7" xfId="807"/>
    <cellStyle name="Normal 25" xfId="30"/>
    <cellStyle name="Normal 25 2" xfId="373"/>
    <cellStyle name="Normal 25 2 2" xfId="374"/>
    <cellStyle name="Normal 25 2 3" xfId="804"/>
    <cellStyle name="Normal 25 2 4" xfId="782"/>
    <cellStyle name="Normal 25 2 5" xfId="816"/>
    <cellStyle name="Normal 25 3" xfId="375"/>
    <cellStyle name="Normal 25 4" xfId="376"/>
    <cellStyle name="Normal 25 5" xfId="803"/>
    <cellStyle name="Normal 25 6" xfId="783"/>
    <cellStyle name="Normal 25 7" xfId="813"/>
    <cellStyle name="Normal 26" xfId="31"/>
    <cellStyle name="Normal 26 2" xfId="377"/>
    <cellStyle name="Normal 26 2 2" xfId="378"/>
    <cellStyle name="Normal 26 2 3" xfId="806"/>
    <cellStyle name="Normal 26 2 4" xfId="780"/>
    <cellStyle name="Normal 26 2 5" xfId="819"/>
    <cellStyle name="Normal 26 3" xfId="379"/>
    <cellStyle name="Normal 26 4" xfId="380"/>
    <cellStyle name="Normal 26 5" xfId="805"/>
    <cellStyle name="Normal 26 6" xfId="781"/>
    <cellStyle name="Normal 26 7" xfId="818"/>
    <cellStyle name="Normal 27" xfId="32"/>
    <cellStyle name="Normal 27 2" xfId="381"/>
    <cellStyle name="Normal 27 2 2" xfId="382"/>
    <cellStyle name="Normal 27 2 3" xfId="810"/>
    <cellStyle name="Normal 27 2 4" xfId="778"/>
    <cellStyle name="Normal 27 2 5" xfId="821"/>
    <cellStyle name="Normal 27 3" xfId="383"/>
    <cellStyle name="Normal 27 4" xfId="384"/>
    <cellStyle name="Normal 27 5" xfId="809"/>
    <cellStyle name="Normal 27 6" xfId="779"/>
    <cellStyle name="Normal 27 7" xfId="820"/>
    <cellStyle name="Normal 28" xfId="33"/>
    <cellStyle name="Normal 28 2" xfId="385"/>
    <cellStyle name="Normal 28 2 2" xfId="386"/>
    <cellStyle name="Normal 28 2 3" xfId="812"/>
    <cellStyle name="Normal 28 2 4" xfId="774"/>
    <cellStyle name="Normal 28 2 5" xfId="825"/>
    <cellStyle name="Normal 28 3" xfId="387"/>
    <cellStyle name="Normal 28 4" xfId="811"/>
    <cellStyle name="Normal 28 5" xfId="775"/>
    <cellStyle name="Normal 28 6" xfId="824"/>
    <cellStyle name="Normal 29" xfId="34"/>
    <cellStyle name="Normal 29 2" xfId="388"/>
    <cellStyle name="Normal 29 2 2" xfId="389"/>
    <cellStyle name="Normal 29 2 3" xfId="815"/>
    <cellStyle name="Normal 29 2 4" xfId="771"/>
    <cellStyle name="Normal 29 2 5" xfId="828"/>
    <cellStyle name="Normal 29 3" xfId="390"/>
    <cellStyle name="Normal 29 4" xfId="391"/>
    <cellStyle name="Normal 29 5" xfId="814"/>
    <cellStyle name="Normal 29 6" xfId="772"/>
    <cellStyle name="Normal 29 7" xfId="827"/>
    <cellStyle name="Normal 3" xfId="5"/>
    <cellStyle name="Normal 3 10" xfId="393"/>
    <cellStyle name="Normal 3 10 2" xfId="394"/>
    <cellStyle name="Normal 3 10 3" xfId="395"/>
    <cellStyle name="Normal 3 10 4" xfId="396"/>
    <cellStyle name="Normal 3 11" xfId="397"/>
    <cellStyle name="Normal 3 11 2" xfId="398"/>
    <cellStyle name="Normal 3 11 3" xfId="399"/>
    <cellStyle name="Normal 3 11 4" xfId="400"/>
    <cellStyle name="Normal 3 12" xfId="401"/>
    <cellStyle name="Normal 3 12 2" xfId="402"/>
    <cellStyle name="Normal 3 12 3" xfId="403"/>
    <cellStyle name="Normal 3 13" xfId="404"/>
    <cellStyle name="Normal 3 13 2" xfId="405"/>
    <cellStyle name="Normal 3 13 3" xfId="406"/>
    <cellStyle name="Normal 3 14" xfId="407"/>
    <cellStyle name="Normal 3 14 2" xfId="408"/>
    <cellStyle name="Normal 3 14 3" xfId="409"/>
    <cellStyle name="Normal 3 15" xfId="410"/>
    <cellStyle name="Normal 3 16" xfId="411"/>
    <cellStyle name="Normal 3 17" xfId="412"/>
    <cellStyle name="Normal 3 18" xfId="413"/>
    <cellStyle name="Normal 3 19" xfId="414"/>
    <cellStyle name="Normal 3 2" xfId="12"/>
    <cellStyle name="Normal 3 2 10" xfId="416"/>
    <cellStyle name="Normal 3 2 11" xfId="417"/>
    <cellStyle name="Normal 3 2 12" xfId="418"/>
    <cellStyle name="Normal 3 2 13" xfId="419"/>
    <cellStyle name="Normal 3 2 14" xfId="420"/>
    <cellStyle name="Normal 3 2 15" xfId="421"/>
    <cellStyle name="Normal 3 2 16" xfId="830"/>
    <cellStyle name="Normal 3 2 17" xfId="765"/>
    <cellStyle name="Normal 3 2 18" xfId="837"/>
    <cellStyle name="Normal 3 2 2" xfId="13"/>
    <cellStyle name="Normal 3 2 2 10" xfId="831"/>
    <cellStyle name="Normal 3 2 2 11" xfId="762"/>
    <cellStyle name="Normal 3 2 2 12" xfId="840"/>
    <cellStyle name="Normal 3 2 2 2" xfId="422"/>
    <cellStyle name="Normal 3 2 2 2 2" xfId="423"/>
    <cellStyle name="Normal 3 2 2 2 2 2" xfId="424"/>
    <cellStyle name="Normal 3 2 2 2 2 3" xfId="833"/>
    <cellStyle name="Normal 3 2 2 2 2 4" xfId="760"/>
    <cellStyle name="Normal 3 2 2 2 2 5" xfId="843"/>
    <cellStyle name="Normal 3 2 2 2 3" xfId="425"/>
    <cellStyle name="Normal 3 2 2 2 4" xfId="832"/>
    <cellStyle name="Normal 3 2 2 2 5" xfId="761"/>
    <cellStyle name="Normal 3 2 2 2 6" xfId="842"/>
    <cellStyle name="Normal 3 2 2 3" xfId="426"/>
    <cellStyle name="Normal 3 2 2 4" xfId="427"/>
    <cellStyle name="Normal 3 2 2 5" xfId="428"/>
    <cellStyle name="Normal 3 2 2 6" xfId="429"/>
    <cellStyle name="Normal 3 2 2 7" xfId="430"/>
    <cellStyle name="Normal 3 2 2 8" xfId="431"/>
    <cellStyle name="Normal 3 2 2 9" xfId="432"/>
    <cellStyle name="Normal 3 2 3" xfId="415"/>
    <cellStyle name="Normal 3 2 3 2" xfId="433"/>
    <cellStyle name="Normal 3 2 3 2 2" xfId="434"/>
    <cellStyle name="Normal 3 2 3 2 3" xfId="835"/>
    <cellStyle name="Normal 3 2 3 2 4" xfId="758"/>
    <cellStyle name="Normal 3 2 3 2 5" xfId="848"/>
    <cellStyle name="Normal 3 2 3 3" xfId="435"/>
    <cellStyle name="Normal 3 2 3 4" xfId="436"/>
    <cellStyle name="Normal 3 2 3 5" xfId="834"/>
    <cellStyle name="Normal 3 2 3 6" xfId="759"/>
    <cellStyle name="Normal 3 2 3 7" xfId="847"/>
    <cellStyle name="Normal 3 2 4" xfId="437"/>
    <cellStyle name="Normal 3 2 4 2" xfId="438"/>
    <cellStyle name="Normal 3 2 5" xfId="439"/>
    <cellStyle name="Normal 3 2 6" xfId="440"/>
    <cellStyle name="Normal 3 2 7" xfId="441"/>
    <cellStyle name="Normal 3 2 8" xfId="442"/>
    <cellStyle name="Normal 3 2 9" xfId="443"/>
    <cellStyle name="Normal 3 20" xfId="444"/>
    <cellStyle name="Normal 3 21" xfId="445"/>
    <cellStyle name="Normal 3 22" xfId="446"/>
    <cellStyle name="Normal 3 23" xfId="447"/>
    <cellStyle name="Normal 3 24" xfId="448"/>
    <cellStyle name="Normal 3 25" xfId="449"/>
    <cellStyle name="Normal 3 26" xfId="450"/>
    <cellStyle name="Normal 3 27" xfId="451"/>
    <cellStyle name="Normal 3 28" xfId="817"/>
    <cellStyle name="Normal 3 29" xfId="770"/>
    <cellStyle name="Normal 3 3" xfId="392"/>
    <cellStyle name="Normal 3 3 10" xfId="453"/>
    <cellStyle name="Normal 3 3 11" xfId="454"/>
    <cellStyle name="Normal 3 3 12" xfId="455"/>
    <cellStyle name="Normal 3 3 13" xfId="456"/>
    <cellStyle name="Normal 3 3 14" xfId="841"/>
    <cellStyle name="Normal 3 3 15" xfId="753"/>
    <cellStyle name="Normal 3 3 16" xfId="850"/>
    <cellStyle name="Normal 3 3 2" xfId="452"/>
    <cellStyle name="Normal 3 3 2 10" xfId="458"/>
    <cellStyle name="Normal 3 3 2 11" xfId="844"/>
    <cellStyle name="Normal 3 3 2 12" xfId="752"/>
    <cellStyle name="Normal 3 3 2 13" xfId="855"/>
    <cellStyle name="Normal 3 3 2 2" xfId="457"/>
    <cellStyle name="Normal 3 3 2 2 2" xfId="459"/>
    <cellStyle name="Normal 3 3 2 2 2 2" xfId="460"/>
    <cellStyle name="Normal 3 3 2 2 2 3" xfId="846"/>
    <cellStyle name="Normal 3 3 2 2 2 4" xfId="750"/>
    <cellStyle name="Normal 3 3 2 2 2 5" xfId="857"/>
    <cellStyle name="Normal 3 3 2 2 3" xfId="461"/>
    <cellStyle name="Normal 3 3 2 2 4" xfId="845"/>
    <cellStyle name="Normal 3 3 2 2 5" xfId="751"/>
    <cellStyle name="Normal 3 3 2 2 6" xfId="856"/>
    <cellStyle name="Normal 3 3 2 3" xfId="462"/>
    <cellStyle name="Normal 3 3 2 4" xfId="463"/>
    <cellStyle name="Normal 3 3 2 5" xfId="464"/>
    <cellStyle name="Normal 3 3 2 6" xfId="465"/>
    <cellStyle name="Normal 3 3 2 7" xfId="466"/>
    <cellStyle name="Normal 3 3 2 8" xfId="467"/>
    <cellStyle name="Normal 3 3 2 9" xfId="468"/>
    <cellStyle name="Normal 3 3 3" xfId="469"/>
    <cellStyle name="Normal 3 3 3 2" xfId="470"/>
    <cellStyle name="Normal 3 3 3 3" xfId="471"/>
    <cellStyle name="Normal 3 3 3 4" xfId="472"/>
    <cellStyle name="Normal 3 3 4" xfId="473"/>
    <cellStyle name="Normal 3 3 4 2" xfId="474"/>
    <cellStyle name="Normal 3 3 5" xfId="475"/>
    <cellStyle name="Normal 3 3 6" xfId="476"/>
    <cellStyle name="Normal 3 3 7" xfId="477"/>
    <cellStyle name="Normal 3 3 8" xfId="478"/>
    <cellStyle name="Normal 3 3 9" xfId="479"/>
    <cellStyle name="Normal 3 30" xfId="829"/>
    <cellStyle name="Normal 3 4" xfId="480"/>
    <cellStyle name="Normal 3 5" xfId="481"/>
    <cellStyle name="Normal 3 6" xfId="482"/>
    <cellStyle name="Normal 3 7" xfId="483"/>
    <cellStyle name="Normal 3 8" xfId="484"/>
    <cellStyle name="Normal 3 9" xfId="485"/>
    <cellStyle name="Normal 3 9 2" xfId="486"/>
    <cellStyle name="Normal 3 9 3" xfId="487"/>
    <cellStyle name="Normal 30" xfId="35"/>
    <cellStyle name="Normal 30 2" xfId="488"/>
    <cellStyle name="Normal 30 2 2" xfId="489"/>
    <cellStyle name="Normal 30 2 3" xfId="852"/>
    <cellStyle name="Normal 30 2 4" xfId="743"/>
    <cellStyle name="Normal 30 2 5" xfId="868"/>
    <cellStyle name="Normal 30 3" xfId="490"/>
    <cellStyle name="Normal 30 4" xfId="851"/>
    <cellStyle name="Normal 30 5" xfId="744"/>
    <cellStyle name="Normal 30 6" xfId="866"/>
    <cellStyle name="Normal 31 2" xfId="491"/>
    <cellStyle name="Normal 31 2 2" xfId="492"/>
    <cellStyle name="Normal 31 2 3" xfId="854"/>
    <cellStyle name="Normal 31 2 4" xfId="741"/>
    <cellStyle name="Normal 31 2 5" xfId="870"/>
    <cellStyle name="Normal 31 3" xfId="493"/>
    <cellStyle name="Normal 31 4" xfId="853"/>
    <cellStyle name="Normal 31 5" xfId="742"/>
    <cellStyle name="Normal 31 6" xfId="869"/>
    <cellStyle name="Normal 32" xfId="494"/>
    <cellStyle name="Normal 33" xfId="495"/>
    <cellStyle name="Normal 34" xfId="496"/>
    <cellStyle name="Normal 35" xfId="497"/>
    <cellStyle name="Normal 36" xfId="498"/>
    <cellStyle name="Normal 37" xfId="499"/>
    <cellStyle name="Normal 38" xfId="500"/>
    <cellStyle name="Normal 39" xfId="501"/>
    <cellStyle name="Normal 4" xfId="6"/>
    <cellStyle name="Normal 4 10" xfId="503"/>
    <cellStyle name="Normal 4 11" xfId="504"/>
    <cellStyle name="Normal 4 12" xfId="505"/>
    <cellStyle name="Normal 4 13" xfId="506"/>
    <cellStyle name="Normal 4 14" xfId="507"/>
    <cellStyle name="Normal 4 15" xfId="508"/>
    <cellStyle name="Normal 4 16" xfId="509"/>
    <cellStyle name="Normal 4 17" xfId="510"/>
    <cellStyle name="Normal 4 18" xfId="511"/>
    <cellStyle name="Normal 4 19" xfId="512"/>
    <cellStyle name="Normal 4 2" xfId="502"/>
    <cellStyle name="Normal 4 2 2" xfId="513"/>
    <cellStyle name="Normal 4 2 2 2" xfId="514"/>
    <cellStyle name="Normal 4 2 2 2 2" xfId="515"/>
    <cellStyle name="Normal 4 2 2 2 2 2" xfId="516"/>
    <cellStyle name="Normal 4 2 2 2 2 3" xfId="863"/>
    <cellStyle name="Normal 4 2 2 2 2 4" xfId="728"/>
    <cellStyle name="Normal 4 2 2 2 2 5" xfId="882"/>
    <cellStyle name="Normal 4 2 2 2 3" xfId="517"/>
    <cellStyle name="Normal 4 2 2 2 4" xfId="862"/>
    <cellStyle name="Normal 4 2 2 2 5" xfId="729"/>
    <cellStyle name="Normal 4 2 2 2 6" xfId="881"/>
    <cellStyle name="Normal 4 2 2 3" xfId="518"/>
    <cellStyle name="Normal 4 2 2 4" xfId="519"/>
    <cellStyle name="Normal 4 2 2 5" xfId="520"/>
    <cellStyle name="Normal 4 2 2 6" xfId="861"/>
    <cellStyle name="Normal 4 2 2 7" xfId="730"/>
    <cellStyle name="Normal 4 2 2 8" xfId="880"/>
    <cellStyle name="Normal 4 2 3" xfId="521"/>
    <cellStyle name="Normal 4 2 3 2" xfId="522"/>
    <cellStyle name="Normal 4 2 3 3" xfId="523"/>
    <cellStyle name="Normal 4 2 4" xfId="524"/>
    <cellStyle name="Normal 4 2 4 2" xfId="525"/>
    <cellStyle name="Normal 4 2 4 3" xfId="526"/>
    <cellStyle name="Normal 4 2 5" xfId="527"/>
    <cellStyle name="Normal 4 2 6" xfId="528"/>
    <cellStyle name="Normal 4 2 7" xfId="860"/>
    <cellStyle name="Normal 4 2 8" xfId="731"/>
    <cellStyle name="Normal 4 2 9" xfId="875"/>
    <cellStyle name="Normal 4 20" xfId="529"/>
    <cellStyle name="Normal 4 21" xfId="858"/>
    <cellStyle name="Normal 4 22" xfId="738"/>
    <cellStyle name="Normal 4 23" xfId="873"/>
    <cellStyle name="Normal 4 3" xfId="530"/>
    <cellStyle name="Normal 4 3 2" xfId="531"/>
    <cellStyle name="Normal 4 3 2 2" xfId="532"/>
    <cellStyle name="Normal 4 3 2 3" xfId="533"/>
    <cellStyle name="Normal 4 3 3" xfId="534"/>
    <cellStyle name="Normal 4 3 4" xfId="535"/>
    <cellStyle name="Normal 4 4" xfId="536"/>
    <cellStyle name="Normal 4 4 2" xfId="537"/>
    <cellStyle name="Normal 4 4 3" xfId="538"/>
    <cellStyle name="Normal 4 4 4" xfId="539"/>
    <cellStyle name="Normal 4 4 5" xfId="540"/>
    <cellStyle name="Normal 4 4 6" xfId="541"/>
    <cellStyle name="Normal 4 4 7" xfId="542"/>
    <cellStyle name="Normal 4 5" xfId="543"/>
    <cellStyle name="Normal 4 5 2" xfId="544"/>
    <cellStyle name="Normal 4 5 3" xfId="545"/>
    <cellStyle name="Normal 4 5 4" xfId="546"/>
    <cellStyle name="Normal 4 6" xfId="547"/>
    <cellStyle name="Normal 4 6 2" xfId="548"/>
    <cellStyle name="Normal 4 6 3" xfId="549"/>
    <cellStyle name="Normal 4 7" xfId="550"/>
    <cellStyle name="Normal 4 7 2" xfId="551"/>
    <cellStyle name="Normal 4 7 3" xfId="552"/>
    <cellStyle name="Normal 4 8" xfId="553"/>
    <cellStyle name="Normal 4 8 2" xfId="554"/>
    <cellStyle name="Normal 4 8 3" xfId="555"/>
    <cellStyle name="Normal 4 9" xfId="556"/>
    <cellStyle name="Normal 40" xfId="557"/>
    <cellStyle name="Normal 41" xfId="558"/>
    <cellStyle name="Normal 42" xfId="559"/>
    <cellStyle name="Normal 43" xfId="560"/>
    <cellStyle name="Normal 44" xfId="561"/>
    <cellStyle name="Normal 45" xfId="562"/>
    <cellStyle name="Normal 46" xfId="563"/>
    <cellStyle name="Normal 47" xfId="564"/>
    <cellStyle name="Normal 48" xfId="565"/>
    <cellStyle name="Normal 49" xfId="566"/>
    <cellStyle name="Normal 5" xfId="10"/>
    <cellStyle name="Normal 5 10" xfId="567"/>
    <cellStyle name="Normal 5 11" xfId="568"/>
    <cellStyle name="Normal 5 12" xfId="569"/>
    <cellStyle name="Normal 5 13" xfId="570"/>
    <cellStyle name="Normal 5 14" xfId="571"/>
    <cellStyle name="Normal 5 15" xfId="572"/>
    <cellStyle name="Normal 5 16" xfId="573"/>
    <cellStyle name="Normal 5 17" xfId="574"/>
    <cellStyle name="Normal 5 18" xfId="575"/>
    <cellStyle name="Normal 5 19" xfId="576"/>
    <cellStyle name="Normal 5 2" xfId="577"/>
    <cellStyle name="Normal 5 2 2" xfId="578"/>
    <cellStyle name="Normal 5 2 2 2" xfId="579"/>
    <cellStyle name="Normal 5 2 2 2 2" xfId="580"/>
    <cellStyle name="Normal 5 2 2 2 3" xfId="581"/>
    <cellStyle name="Normal 5 2 2 3" xfId="582"/>
    <cellStyle name="Normal 5 2 3" xfId="583"/>
    <cellStyle name="Normal 5 2 3 2" xfId="584"/>
    <cellStyle name="Normal 5 2 3 3" xfId="585"/>
    <cellStyle name="Normal 5 2 4" xfId="586"/>
    <cellStyle name="Normal 5 2 5" xfId="587"/>
    <cellStyle name="Normal 5 2 6" xfId="588"/>
    <cellStyle name="Normal 5 2 7" xfId="589"/>
    <cellStyle name="Normal 5 20" xfId="590"/>
    <cellStyle name="Normal 5 21" xfId="591"/>
    <cellStyle name="Normal 5 22" xfId="592"/>
    <cellStyle name="Normal 5 23" xfId="593"/>
    <cellStyle name="Normal 5 24" xfId="594"/>
    <cellStyle name="Normal 5 25" xfId="595"/>
    <cellStyle name="Normal 5 26" xfId="596"/>
    <cellStyle name="Normal 5 27" xfId="597"/>
    <cellStyle name="Normal 5 28" xfId="598"/>
    <cellStyle name="Normal 5 29" xfId="599"/>
    <cellStyle name="Normal 5 3" xfId="600"/>
    <cellStyle name="Normal 5 3 2" xfId="601"/>
    <cellStyle name="Normal 5 3 3" xfId="602"/>
    <cellStyle name="Normal 5 4" xfId="603"/>
    <cellStyle name="Normal 5 4 2" xfId="604"/>
    <cellStyle name="Normal 5 4 3" xfId="605"/>
    <cellStyle name="Normal 5 5" xfId="606"/>
    <cellStyle name="Normal 5 5 2" xfId="607"/>
    <cellStyle name="Normal 5 5 3" xfId="608"/>
    <cellStyle name="Normal 5 6" xfId="609"/>
    <cellStyle name="Normal 5 6 2" xfId="610"/>
    <cellStyle name="Normal 5 6 3" xfId="611"/>
    <cellStyle name="Normal 5 7" xfId="612"/>
    <cellStyle name="Normal 5 7 2" xfId="613"/>
    <cellStyle name="Normal 5 7 3" xfId="614"/>
    <cellStyle name="Normal 5 8" xfId="615"/>
    <cellStyle name="Normal 5 8 2" xfId="616"/>
    <cellStyle name="Normal 5 8 3" xfId="617"/>
    <cellStyle name="Normal 5 9" xfId="618"/>
    <cellStyle name="Normal 5 9 2" xfId="619"/>
    <cellStyle name="Normal 5 9 3" xfId="620"/>
    <cellStyle name="Normal 50" xfId="621"/>
    <cellStyle name="Normal 51" xfId="622"/>
    <cellStyle name="Normal 52" xfId="623"/>
    <cellStyle name="Normal 53" xfId="624"/>
    <cellStyle name="Normal 54" xfId="625"/>
    <cellStyle name="Normal 55" xfId="626"/>
    <cellStyle name="Normal 56" xfId="627"/>
    <cellStyle name="Normal 57" xfId="628"/>
    <cellStyle name="Normal 58" xfId="629"/>
    <cellStyle name="Normal 59" xfId="630"/>
    <cellStyle name="Normal 6" xfId="7"/>
    <cellStyle name="Normal 6 10" xfId="924"/>
    <cellStyle name="Normal 6 2" xfId="631"/>
    <cellStyle name="Normal 6 2 2" xfId="632"/>
    <cellStyle name="Normal 6 2 2 2" xfId="633"/>
    <cellStyle name="Normal 6 2 2 3" xfId="898"/>
    <cellStyle name="Normal 6 2 2 4" xfId="913"/>
    <cellStyle name="Normal 6 2 2 5" xfId="926"/>
    <cellStyle name="Normal 6 2 3" xfId="897"/>
    <cellStyle name="Normal 6 2 4" xfId="912"/>
    <cellStyle name="Normal 6 2 5" xfId="925"/>
    <cellStyle name="Normal 6 3" xfId="634"/>
    <cellStyle name="Normal 6 3 2" xfId="635"/>
    <cellStyle name="Normal 6 3 3" xfId="636"/>
    <cellStyle name="Normal 6 4" xfId="637"/>
    <cellStyle name="Normal 6 5" xfId="638"/>
    <cellStyle name="Normal 6 6" xfId="639"/>
    <cellStyle name="Normal 6 7" xfId="640"/>
    <cellStyle name="Normal 6 8" xfId="896"/>
    <cellStyle name="Normal 6 9" xfId="911"/>
    <cellStyle name="Normal 60" xfId="641"/>
    <cellStyle name="Normal 61" xfId="642"/>
    <cellStyle name="Normal 62" xfId="643"/>
    <cellStyle name="Normal 63" xfId="644"/>
    <cellStyle name="Normal 64" xfId="645"/>
    <cellStyle name="Normal 65" xfId="646"/>
    <cellStyle name="Normal 66" xfId="647"/>
    <cellStyle name="Normal 67" xfId="648"/>
    <cellStyle name="Normal 68" xfId="649"/>
    <cellStyle name="Normal 69" xfId="650"/>
    <cellStyle name="Normal 7" xfId="8"/>
    <cellStyle name="Normal 7 10" xfId="652"/>
    <cellStyle name="Normal 7 11" xfId="900"/>
    <cellStyle name="Normal 7 12" xfId="915"/>
    <cellStyle name="Normal 7 13" xfId="927"/>
    <cellStyle name="Normal 7 2" xfId="651"/>
    <cellStyle name="Normal 7 2 2" xfId="653"/>
    <cellStyle name="Normal 7 2 2 2" xfId="654"/>
    <cellStyle name="Normal 7 2 2 3" xfId="655"/>
    <cellStyle name="Normal 7 2 3" xfId="656"/>
    <cellStyle name="Normal 7 3" xfId="657"/>
    <cellStyle name="Normal 7 3 2" xfId="658"/>
    <cellStyle name="Normal 7 3 3" xfId="659"/>
    <cellStyle name="Normal 7 3 4" xfId="660"/>
    <cellStyle name="Normal 7 4" xfId="661"/>
    <cellStyle name="Normal 7 4 2" xfId="662"/>
    <cellStyle name="Normal 7 5" xfId="663"/>
    <cellStyle name="Normal 7 6" xfId="664"/>
    <cellStyle name="Normal 7 7" xfId="665"/>
    <cellStyle name="Normal 7 8" xfId="666"/>
    <cellStyle name="Normal 7 9" xfId="667"/>
    <cellStyle name="Normal 70" xfId="668"/>
    <cellStyle name="Normal 71" xfId="669"/>
    <cellStyle name="Normal 72" xfId="362"/>
    <cellStyle name="Normal 8" xfId="9"/>
    <cellStyle name="Normal 8 2" xfId="670"/>
    <cellStyle name="Normal 8 2 2" xfId="671"/>
    <cellStyle name="Normal 8 2 2 2" xfId="672"/>
    <cellStyle name="Normal 8 2 2 2 2" xfId="673"/>
    <cellStyle name="Normal 8 2 2 2 3" xfId="904"/>
    <cellStyle name="Normal 8 2 2 2 4" xfId="919"/>
    <cellStyle name="Normal 8 2 2 2 5" xfId="931"/>
    <cellStyle name="Normal 8 2 2 3" xfId="674"/>
    <cellStyle name="Normal 8 2 2 4" xfId="903"/>
    <cellStyle name="Normal 8 2 2 5" xfId="918"/>
    <cellStyle name="Normal 8 2 2 6" xfId="930"/>
    <cellStyle name="Normal 8 2 3" xfId="675"/>
    <cellStyle name="Normal 8 2 4" xfId="902"/>
    <cellStyle name="Normal 8 2 5" xfId="917"/>
    <cellStyle name="Normal 8 2 6" xfId="929"/>
    <cellStyle name="Normal 8 3" xfId="676"/>
    <cellStyle name="Normal 8 3 2" xfId="677"/>
    <cellStyle name="Normal 8 3 3" xfId="678"/>
    <cellStyle name="Normal 8 4" xfId="679"/>
    <cellStyle name="Normal 8 5" xfId="680"/>
    <cellStyle name="Normal 8 6" xfId="681"/>
    <cellStyle name="Normal 8 7" xfId="901"/>
    <cellStyle name="Normal 8 8" xfId="916"/>
    <cellStyle name="Normal 8 9" xfId="928"/>
    <cellStyle name="Normal 9" xfId="14"/>
    <cellStyle name="Normal 9 10" xfId="932"/>
    <cellStyle name="Normal 9 2" xfId="682"/>
    <cellStyle name="Normal 9 2 2" xfId="683"/>
    <cellStyle name="Normal 9 2 2 2" xfId="684"/>
    <cellStyle name="Normal 9 2 2 2 2" xfId="685"/>
    <cellStyle name="Normal 9 2 2 2 3" xfId="908"/>
    <cellStyle name="Normal 9 2 2 2 4" xfId="923"/>
    <cellStyle name="Normal 9 2 2 2 5" xfId="935"/>
    <cellStyle name="Normal 9 2 2 3" xfId="686"/>
    <cellStyle name="Normal 9 2 2 4" xfId="907"/>
    <cellStyle name="Normal 9 2 2 5" xfId="922"/>
    <cellStyle name="Normal 9 2 2 6" xfId="934"/>
    <cellStyle name="Normal 9 2 3" xfId="687"/>
    <cellStyle name="Normal 9 2 4" xfId="906"/>
    <cellStyle name="Normal 9 2 5" xfId="921"/>
    <cellStyle name="Normal 9 2 6" xfId="933"/>
    <cellStyle name="Normal 9 3" xfId="688"/>
    <cellStyle name="Normal 9 3 2" xfId="689"/>
    <cellStyle name="Normal 9 3 3" xfId="690"/>
    <cellStyle name="Normal 9 4" xfId="691"/>
    <cellStyle name="Normal 9 5" xfId="692"/>
    <cellStyle name="Normal 9 6" xfId="693"/>
    <cellStyle name="Normal 9 7" xfId="694"/>
    <cellStyle name="Normal 9 8" xfId="905"/>
    <cellStyle name="Normal 9 9" xfId="920"/>
    <cellStyle name="Standard 2" xfId="695"/>
  </cellStyles>
  <dxfs count="7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250"/>
  <sheetViews>
    <sheetView tabSelected="1" zoomScale="115" zoomScaleNormal="115" workbookViewId="0">
      <pane ySplit="1" topLeftCell="A5" activePane="bottomLeft" state="frozen"/>
      <selection pane="bottomLeft" activeCell="A15" sqref="A15:XFD15"/>
    </sheetView>
  </sheetViews>
  <sheetFormatPr defaultRowHeight="15" x14ac:dyDescent="0.25"/>
  <cols>
    <col min="1" max="3" width="9.140625" style="1"/>
    <col min="4" max="4" width="61.85546875" style="1" customWidth="1"/>
    <col min="5" max="5" width="20.28515625" style="1" customWidth="1"/>
    <col min="6" max="6" width="17.42578125" style="1" customWidth="1"/>
    <col min="7" max="8" width="9.140625" style="1" customWidth="1"/>
    <col min="9" max="9" width="9.7109375" style="1" customWidth="1"/>
    <col min="10" max="10" width="10.5703125" style="3" customWidth="1"/>
    <col min="11" max="22" width="9.140625" style="1" customWidth="1"/>
    <col min="23" max="23" width="43.85546875" style="2" customWidth="1"/>
    <col min="24" max="26" width="8.85546875" style="2" customWidth="1"/>
    <col min="27" max="27" width="26.140625" style="2" customWidth="1"/>
    <col min="28" max="75" width="9.140625" style="1" customWidth="1"/>
    <col min="76" max="76" width="20.28515625" style="1" customWidth="1"/>
    <col min="77" max="80" width="9.140625" style="1" customWidth="1"/>
    <col min="81" max="81" width="17.140625" style="1" customWidth="1"/>
    <col min="82" max="82" width="18.28515625" style="1" customWidth="1"/>
    <col min="83" max="116" width="9.140625" style="1" customWidth="1"/>
    <col min="117" max="117" width="9.140625" style="1"/>
    <col min="118" max="168" width="9.140625" style="1" customWidth="1"/>
    <col min="169" max="16384" width="9.140625" style="1"/>
  </cols>
  <sheetData>
    <row r="1" spans="1:17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2" t="s">
        <v>170</v>
      </c>
      <c r="Y1" s="2" t="s">
        <v>171</v>
      </c>
      <c r="Z1" s="2" t="s">
        <v>172</v>
      </c>
      <c r="AA1" s="2" t="s">
        <v>173</v>
      </c>
      <c r="AB1" s="1" t="s">
        <v>23</v>
      </c>
      <c r="AC1" s="1" t="s">
        <v>24</v>
      </c>
      <c r="AD1" s="1" t="s">
        <v>26</v>
      </c>
      <c r="AE1" s="1" t="s">
        <v>25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174</v>
      </c>
      <c r="AN1" s="1" t="s">
        <v>34</v>
      </c>
      <c r="AO1" s="1" t="s">
        <v>35</v>
      </c>
      <c r="AP1" s="1" t="s">
        <v>36</v>
      </c>
      <c r="AQ1" s="1" t="s">
        <v>37</v>
      </c>
      <c r="AR1" s="1" t="s">
        <v>38</v>
      </c>
      <c r="AS1" s="1" t="s">
        <v>39</v>
      </c>
      <c r="AT1" s="1" t="s">
        <v>40</v>
      </c>
      <c r="AU1" s="1" t="s">
        <v>41</v>
      </c>
      <c r="AV1" s="1" t="s">
        <v>42</v>
      </c>
      <c r="AW1" s="1" t="s">
        <v>43</v>
      </c>
      <c r="AX1" s="1" t="s">
        <v>44</v>
      </c>
      <c r="AY1" s="1" t="s">
        <v>45</v>
      </c>
      <c r="AZ1" s="1" t="s">
        <v>46</v>
      </c>
      <c r="BA1" s="1" t="s">
        <v>47</v>
      </c>
      <c r="BB1" s="1" t="s">
        <v>48</v>
      </c>
      <c r="BC1" s="1" t="s">
        <v>49</v>
      </c>
      <c r="BD1" s="1" t="s">
        <v>50</v>
      </c>
      <c r="BE1" s="1" t="s">
        <v>51</v>
      </c>
      <c r="BF1" s="1" t="s">
        <v>52</v>
      </c>
      <c r="BG1" s="1" t="s">
        <v>53</v>
      </c>
      <c r="BH1" s="1" t="s">
        <v>54</v>
      </c>
      <c r="BI1" s="1" t="s">
        <v>55</v>
      </c>
      <c r="BJ1" s="1" t="s">
        <v>56</v>
      </c>
      <c r="BK1" s="1" t="s">
        <v>57</v>
      </c>
      <c r="BL1" s="1" t="s">
        <v>58</v>
      </c>
      <c r="BM1" s="1" t="s">
        <v>59</v>
      </c>
      <c r="BN1" s="1" t="s">
        <v>60</v>
      </c>
      <c r="BO1" s="1" t="s">
        <v>61</v>
      </c>
      <c r="BP1" s="1" t="s">
        <v>62</v>
      </c>
      <c r="BQ1" s="1" t="s">
        <v>63</v>
      </c>
      <c r="BR1" s="1" t="s">
        <v>64</v>
      </c>
      <c r="BS1" s="1" t="s">
        <v>65</v>
      </c>
      <c r="BT1" s="1" t="s">
        <v>66</v>
      </c>
      <c r="BU1" s="1" t="s">
        <v>67</v>
      </c>
      <c r="BV1" s="1" t="s">
        <v>68</v>
      </c>
      <c r="BW1" s="1" t="s">
        <v>69</v>
      </c>
      <c r="BX1" s="1" t="s">
        <v>70</v>
      </c>
      <c r="BY1" s="1" t="s">
        <v>71</v>
      </c>
      <c r="BZ1" s="1" t="s">
        <v>72</v>
      </c>
      <c r="CA1" s="1" t="s">
        <v>73</v>
      </c>
      <c r="CB1" s="1" t="s">
        <v>74</v>
      </c>
      <c r="CC1" s="1" t="s">
        <v>75</v>
      </c>
      <c r="CD1" s="1" t="s">
        <v>76</v>
      </c>
      <c r="CE1" s="1" t="s">
        <v>77</v>
      </c>
      <c r="CF1" s="1" t="s">
        <v>78</v>
      </c>
      <c r="CG1" s="1" t="s">
        <v>79</v>
      </c>
      <c r="CH1" s="1" t="s">
        <v>80</v>
      </c>
      <c r="CI1" s="1" t="s">
        <v>81</v>
      </c>
      <c r="CJ1" s="1" t="s">
        <v>82</v>
      </c>
      <c r="CK1" s="1" t="s">
        <v>83</v>
      </c>
      <c r="CL1" s="1" t="s">
        <v>84</v>
      </c>
      <c r="CM1" s="1" t="s">
        <v>85</v>
      </c>
      <c r="CN1" s="1" t="s">
        <v>86</v>
      </c>
      <c r="CO1" s="1" t="s">
        <v>87</v>
      </c>
      <c r="CP1" s="1" t="s">
        <v>88</v>
      </c>
      <c r="CQ1" s="1" t="s">
        <v>89</v>
      </c>
      <c r="CR1" s="1" t="s">
        <v>90</v>
      </c>
      <c r="CS1" s="1" t="s">
        <v>91</v>
      </c>
      <c r="CT1" s="1" t="s">
        <v>92</v>
      </c>
      <c r="CU1" s="1" t="s">
        <v>93</v>
      </c>
      <c r="CV1" s="1" t="s">
        <v>94</v>
      </c>
      <c r="CW1" s="1" t="s">
        <v>95</v>
      </c>
      <c r="CX1" s="1" t="s">
        <v>96</v>
      </c>
      <c r="CY1" s="1" t="s">
        <v>97</v>
      </c>
      <c r="CZ1" s="1" t="s">
        <v>98</v>
      </c>
      <c r="DA1" s="1" t="s">
        <v>99</v>
      </c>
      <c r="DB1" s="1" t="s">
        <v>100</v>
      </c>
      <c r="DC1" s="1" t="s">
        <v>101</v>
      </c>
      <c r="DD1" s="1" t="s">
        <v>102</v>
      </c>
      <c r="DE1" s="1" t="s">
        <v>103</v>
      </c>
      <c r="DF1" s="1" t="s">
        <v>104</v>
      </c>
      <c r="DG1" s="1" t="s">
        <v>105</v>
      </c>
      <c r="DH1" s="1" t="s">
        <v>106</v>
      </c>
      <c r="DI1" s="1" t="s">
        <v>107</v>
      </c>
      <c r="DJ1" s="1" t="s">
        <v>108</v>
      </c>
      <c r="DK1" s="1" t="s">
        <v>109</v>
      </c>
      <c r="DL1" s="1" t="s">
        <v>110</v>
      </c>
      <c r="DM1" s="1" t="s">
        <v>111</v>
      </c>
      <c r="DN1" s="1" t="s">
        <v>112</v>
      </c>
      <c r="DO1" s="1" t="s">
        <v>113</v>
      </c>
      <c r="DP1" s="1" t="s">
        <v>114</v>
      </c>
      <c r="DQ1" s="1" t="s">
        <v>115</v>
      </c>
      <c r="DR1" s="1" t="s">
        <v>116</v>
      </c>
      <c r="DS1" s="1" t="s">
        <v>117</v>
      </c>
      <c r="DT1" s="1" t="s">
        <v>118</v>
      </c>
      <c r="DU1" s="1" t="s">
        <v>119</v>
      </c>
      <c r="DV1" s="1" t="s">
        <v>120</v>
      </c>
      <c r="DW1" s="1" t="s">
        <v>121</v>
      </c>
      <c r="DX1" s="1" t="s">
        <v>122</v>
      </c>
      <c r="DY1" s="1" t="s">
        <v>508</v>
      </c>
      <c r="DZ1" s="1" t="s">
        <v>123</v>
      </c>
      <c r="EA1" s="1" t="s">
        <v>124</v>
      </c>
      <c r="EB1" s="1" t="s">
        <v>125</v>
      </c>
      <c r="EC1" s="1" t="s">
        <v>126</v>
      </c>
      <c r="ED1" s="1" t="s">
        <v>127</v>
      </c>
      <c r="EE1" s="1" t="s">
        <v>128</v>
      </c>
      <c r="EF1" s="1" t="s">
        <v>129</v>
      </c>
      <c r="EG1" s="1" t="s">
        <v>130</v>
      </c>
      <c r="EH1" s="1" t="s">
        <v>131</v>
      </c>
      <c r="EI1" s="1" t="s">
        <v>132</v>
      </c>
      <c r="EJ1" s="1" t="s">
        <v>133</v>
      </c>
      <c r="EK1" s="1" t="s">
        <v>134</v>
      </c>
      <c r="EL1" s="1" t="s">
        <v>135</v>
      </c>
      <c r="EM1" s="1" t="s">
        <v>136</v>
      </c>
      <c r="EN1" s="1" t="s">
        <v>137</v>
      </c>
      <c r="EO1" s="1" t="s">
        <v>509</v>
      </c>
      <c r="EP1" s="1" t="s">
        <v>138</v>
      </c>
      <c r="EQ1" s="1" t="s">
        <v>139</v>
      </c>
      <c r="ER1" s="1" t="s">
        <v>510</v>
      </c>
      <c r="ES1" s="1" t="s">
        <v>140</v>
      </c>
      <c r="ET1" s="1" t="s">
        <v>141</v>
      </c>
      <c r="EU1" s="1" t="s">
        <v>142</v>
      </c>
      <c r="EV1" s="1" t="s">
        <v>143</v>
      </c>
      <c r="EW1" s="1" t="s">
        <v>144</v>
      </c>
      <c r="EX1" s="1" t="s">
        <v>145</v>
      </c>
      <c r="EY1" s="1" t="s">
        <v>146</v>
      </c>
      <c r="EZ1" s="1" t="s">
        <v>147</v>
      </c>
      <c r="FA1" s="1" t="s">
        <v>148</v>
      </c>
      <c r="FB1" s="1" t="s">
        <v>149</v>
      </c>
      <c r="FC1" s="1" t="s">
        <v>150</v>
      </c>
      <c r="FD1" s="1" t="s">
        <v>151</v>
      </c>
      <c r="FE1" s="1" t="s">
        <v>152</v>
      </c>
      <c r="FF1" s="1" t="s">
        <v>153</v>
      </c>
      <c r="FG1" s="1" t="s">
        <v>154</v>
      </c>
      <c r="FH1" s="1" t="s">
        <v>155</v>
      </c>
      <c r="FI1" s="1" t="s">
        <v>156</v>
      </c>
      <c r="FJ1" s="1" t="s">
        <v>157</v>
      </c>
      <c r="FK1" s="1" t="s">
        <v>158</v>
      </c>
      <c r="FL1" s="1" t="s">
        <v>511</v>
      </c>
      <c r="FM1" s="1" t="s">
        <v>512</v>
      </c>
      <c r="FN1" s="1" t="s">
        <v>513</v>
      </c>
      <c r="FO1" s="1" t="s">
        <v>514</v>
      </c>
      <c r="FP1" s="1" t="s">
        <v>515</v>
      </c>
      <c r="FQ1" s="1" t="s">
        <v>516</v>
      </c>
      <c r="FR1" s="1" t="s">
        <v>517</v>
      </c>
      <c r="FS1" s="1" t="s">
        <v>518</v>
      </c>
      <c r="FT1" s="1" t="s">
        <v>519</v>
      </c>
      <c r="FU1" s="1" t="s">
        <v>520</v>
      </c>
    </row>
    <row r="2" spans="1:177" x14ac:dyDescent="0.25">
      <c r="A2" s="3" t="s">
        <v>159</v>
      </c>
      <c r="B2" s="3" t="s">
        <v>159</v>
      </c>
      <c r="C2" s="3" t="s">
        <v>159</v>
      </c>
      <c r="D2" s="6" t="s">
        <v>223</v>
      </c>
      <c r="E2" s="1" t="s">
        <v>254</v>
      </c>
      <c r="F2" s="1">
        <v>633070200</v>
      </c>
      <c r="K2" s="1" t="s">
        <v>482</v>
      </c>
      <c r="M2" s="1">
        <v>24</v>
      </c>
      <c r="N2" s="1" t="s">
        <v>160</v>
      </c>
      <c r="O2" s="1" t="s">
        <v>161</v>
      </c>
      <c r="P2" s="1">
        <f>10999/1.21</f>
        <v>9090.0826446280989</v>
      </c>
      <c r="Q2" s="1">
        <v>0</v>
      </c>
      <c r="R2" s="1" t="s">
        <v>162</v>
      </c>
      <c r="S2" s="1" t="s">
        <v>163</v>
      </c>
      <c r="W2" s="2" t="s">
        <v>183</v>
      </c>
      <c r="AC2" s="1">
        <v>10</v>
      </c>
      <c r="AD2" s="1">
        <v>20</v>
      </c>
      <c r="AE2" s="1">
        <v>30</v>
      </c>
      <c r="AF2" s="1">
        <v>30</v>
      </c>
      <c r="AG2" s="1" t="s">
        <v>162</v>
      </c>
      <c r="AH2" s="7" t="s">
        <v>483</v>
      </c>
      <c r="BX2" s="1" t="s">
        <v>165</v>
      </c>
      <c r="CC2" s="1" t="s">
        <v>175</v>
      </c>
      <c r="CD2" s="3" t="s">
        <v>166</v>
      </c>
      <c r="CV2" s="3" t="s">
        <v>167</v>
      </c>
      <c r="CZ2" s="1" t="s">
        <v>177</v>
      </c>
      <c r="DB2" s="3" t="s">
        <v>168</v>
      </c>
      <c r="DC2" s="3" t="s">
        <v>169</v>
      </c>
      <c r="DM2" s="1" t="s">
        <v>176</v>
      </c>
    </row>
    <row r="3" spans="1:177" x14ac:dyDescent="0.25">
      <c r="A3" s="3" t="s">
        <v>159</v>
      </c>
      <c r="B3" s="3" t="s">
        <v>159</v>
      </c>
      <c r="C3" s="3" t="s">
        <v>159</v>
      </c>
      <c r="D3" s="6" t="s">
        <v>223</v>
      </c>
      <c r="E3" s="1" t="s">
        <v>255</v>
      </c>
      <c r="F3" s="1">
        <v>633070201</v>
      </c>
      <c r="K3" s="1" t="s">
        <v>482</v>
      </c>
      <c r="M3" s="1">
        <v>24</v>
      </c>
      <c r="N3" s="1" t="s">
        <v>160</v>
      </c>
      <c r="O3" s="1" t="s">
        <v>161</v>
      </c>
      <c r="P3" s="1">
        <f t="shared" ref="P3:P6" si="0">10999/1.21</f>
        <v>9090.0826446280989</v>
      </c>
      <c r="Q3" s="1">
        <v>0</v>
      </c>
      <c r="R3" s="1" t="s">
        <v>162</v>
      </c>
      <c r="S3" s="1" t="s">
        <v>163</v>
      </c>
      <c r="W3" s="2" t="s">
        <v>183</v>
      </c>
      <c r="AC3" s="1">
        <v>10</v>
      </c>
      <c r="AD3" s="1">
        <v>20</v>
      </c>
      <c r="AE3" s="1">
        <v>30</v>
      </c>
      <c r="AF3" s="1">
        <v>30</v>
      </c>
      <c r="AG3" s="1" t="s">
        <v>162</v>
      </c>
      <c r="AH3" s="7" t="s">
        <v>483</v>
      </c>
      <c r="BX3" s="1" t="s">
        <v>165</v>
      </c>
      <c r="CC3" s="1" t="s">
        <v>175</v>
      </c>
      <c r="CD3" s="3" t="s">
        <v>166</v>
      </c>
      <c r="CV3" s="3" t="s">
        <v>167</v>
      </c>
      <c r="CZ3" s="1" t="s">
        <v>178</v>
      </c>
      <c r="DB3" s="3" t="s">
        <v>168</v>
      </c>
      <c r="DC3" s="3" t="s">
        <v>169</v>
      </c>
      <c r="DM3" s="1" t="s">
        <v>176</v>
      </c>
    </row>
    <row r="4" spans="1:177" x14ac:dyDescent="0.25">
      <c r="A4" s="3" t="s">
        <v>159</v>
      </c>
      <c r="B4" s="3" t="s">
        <v>159</v>
      </c>
      <c r="C4" s="3" t="s">
        <v>159</v>
      </c>
      <c r="D4" s="6" t="s">
        <v>223</v>
      </c>
      <c r="E4" s="1" t="s">
        <v>256</v>
      </c>
      <c r="F4" s="1">
        <v>633070202</v>
      </c>
      <c r="K4" s="1" t="s">
        <v>482</v>
      </c>
      <c r="M4" s="1">
        <v>24</v>
      </c>
      <c r="N4" s="1" t="s">
        <v>160</v>
      </c>
      <c r="O4" s="1" t="s">
        <v>161</v>
      </c>
      <c r="P4" s="1">
        <f t="shared" si="0"/>
        <v>9090.0826446280989</v>
      </c>
      <c r="Q4" s="1">
        <v>0</v>
      </c>
      <c r="R4" s="1" t="s">
        <v>162</v>
      </c>
      <c r="S4" s="1" t="s">
        <v>163</v>
      </c>
      <c r="W4" s="2" t="s">
        <v>183</v>
      </c>
      <c r="AC4" s="1">
        <v>10</v>
      </c>
      <c r="AD4" s="1">
        <v>20</v>
      </c>
      <c r="AE4" s="1">
        <v>30</v>
      </c>
      <c r="AF4" s="1">
        <v>30</v>
      </c>
      <c r="AG4" s="1" t="s">
        <v>162</v>
      </c>
      <c r="AH4" s="7" t="s">
        <v>483</v>
      </c>
      <c r="BX4" s="1" t="s">
        <v>165</v>
      </c>
      <c r="CC4" s="1" t="s">
        <v>175</v>
      </c>
      <c r="CD4" s="3" t="s">
        <v>166</v>
      </c>
      <c r="CV4" s="3" t="s">
        <v>167</v>
      </c>
      <c r="CZ4" s="1" t="s">
        <v>179</v>
      </c>
      <c r="DB4" s="3" t="s">
        <v>168</v>
      </c>
      <c r="DC4" s="3" t="s">
        <v>169</v>
      </c>
      <c r="DM4" s="1" t="s">
        <v>176</v>
      </c>
    </row>
    <row r="5" spans="1:177" x14ac:dyDescent="0.25">
      <c r="A5" s="3" t="s">
        <v>159</v>
      </c>
      <c r="B5" s="3" t="s">
        <v>159</v>
      </c>
      <c r="C5" s="3" t="s">
        <v>159</v>
      </c>
      <c r="D5" s="6" t="s">
        <v>223</v>
      </c>
      <c r="E5" s="1" t="s">
        <v>257</v>
      </c>
      <c r="F5" s="1">
        <v>633070203</v>
      </c>
      <c r="K5" s="1" t="s">
        <v>482</v>
      </c>
      <c r="M5" s="1">
        <v>24</v>
      </c>
      <c r="N5" s="1" t="s">
        <v>160</v>
      </c>
      <c r="O5" s="1" t="s">
        <v>161</v>
      </c>
      <c r="P5" s="1">
        <f t="shared" si="0"/>
        <v>9090.0826446280989</v>
      </c>
      <c r="Q5" s="1">
        <v>0</v>
      </c>
      <c r="R5" s="1" t="s">
        <v>162</v>
      </c>
      <c r="S5" s="1" t="s">
        <v>163</v>
      </c>
      <c r="W5" s="2" t="s">
        <v>183</v>
      </c>
      <c r="AC5" s="1">
        <v>10</v>
      </c>
      <c r="AD5" s="1">
        <v>20</v>
      </c>
      <c r="AE5" s="1">
        <v>30</v>
      </c>
      <c r="AF5" s="1">
        <v>30</v>
      </c>
      <c r="AG5" s="1" t="s">
        <v>162</v>
      </c>
      <c r="AH5" s="7" t="s">
        <v>483</v>
      </c>
      <c r="BX5" s="1" t="s">
        <v>165</v>
      </c>
      <c r="CC5" s="1" t="s">
        <v>175</v>
      </c>
      <c r="CD5" s="3" t="s">
        <v>166</v>
      </c>
      <c r="CV5" s="3" t="s">
        <v>167</v>
      </c>
      <c r="CZ5" s="1" t="s">
        <v>180</v>
      </c>
      <c r="DB5" s="3" t="s">
        <v>168</v>
      </c>
      <c r="DC5" s="3" t="s">
        <v>169</v>
      </c>
      <c r="DM5" s="1" t="s">
        <v>176</v>
      </c>
    </row>
    <row r="6" spans="1:177" x14ac:dyDescent="0.25">
      <c r="A6" s="3" t="s">
        <v>159</v>
      </c>
      <c r="B6" s="3" t="s">
        <v>159</v>
      </c>
      <c r="C6" s="3" t="s">
        <v>159</v>
      </c>
      <c r="D6" s="6" t="s">
        <v>223</v>
      </c>
      <c r="E6" s="1" t="s">
        <v>258</v>
      </c>
      <c r="F6" s="1">
        <v>633070204</v>
      </c>
      <c r="K6" s="1" t="s">
        <v>482</v>
      </c>
      <c r="M6" s="1">
        <v>24</v>
      </c>
      <c r="N6" s="1" t="s">
        <v>160</v>
      </c>
      <c r="O6" s="1" t="s">
        <v>161</v>
      </c>
      <c r="P6" s="1">
        <f t="shared" si="0"/>
        <v>9090.0826446280989</v>
      </c>
      <c r="Q6" s="1">
        <v>0</v>
      </c>
      <c r="R6" s="1" t="s">
        <v>162</v>
      </c>
      <c r="S6" s="1" t="s">
        <v>163</v>
      </c>
      <c r="W6" s="2" t="s">
        <v>183</v>
      </c>
      <c r="AC6" s="1">
        <v>10</v>
      </c>
      <c r="AD6" s="1">
        <v>20</v>
      </c>
      <c r="AE6" s="1">
        <v>30</v>
      </c>
      <c r="AF6" s="1">
        <v>30</v>
      </c>
      <c r="AG6" s="1" t="s">
        <v>162</v>
      </c>
      <c r="AH6" s="7" t="s">
        <v>483</v>
      </c>
      <c r="BX6" s="1" t="s">
        <v>165</v>
      </c>
      <c r="CC6" s="1" t="s">
        <v>175</v>
      </c>
      <c r="CD6" s="3" t="s">
        <v>166</v>
      </c>
      <c r="CV6" s="3" t="s">
        <v>167</v>
      </c>
      <c r="CZ6" s="1" t="s">
        <v>181</v>
      </c>
      <c r="DB6" s="3" t="s">
        <v>168</v>
      </c>
      <c r="DC6" s="3" t="s">
        <v>169</v>
      </c>
      <c r="DM6" s="1" t="s">
        <v>176</v>
      </c>
    </row>
    <row r="7" spans="1:177" x14ac:dyDescent="0.25">
      <c r="A7" s="3" t="s">
        <v>159</v>
      </c>
      <c r="B7" s="3" t="s">
        <v>159</v>
      </c>
      <c r="C7" s="3" t="s">
        <v>159</v>
      </c>
      <c r="D7" s="6" t="s">
        <v>224</v>
      </c>
      <c r="E7" s="1" t="s">
        <v>259</v>
      </c>
      <c r="F7" s="1">
        <v>633070210</v>
      </c>
      <c r="K7" s="1" t="s">
        <v>482</v>
      </c>
      <c r="M7" s="1">
        <v>24</v>
      </c>
      <c r="N7" s="1" t="s">
        <v>160</v>
      </c>
      <c r="O7" s="1" t="s">
        <v>161</v>
      </c>
      <c r="P7" s="1">
        <f>10499/1.21</f>
        <v>8676.8595041322315</v>
      </c>
      <c r="Q7" s="1">
        <v>0</v>
      </c>
      <c r="R7" s="1" t="s">
        <v>162</v>
      </c>
      <c r="S7" s="1" t="s">
        <v>163</v>
      </c>
      <c r="W7" s="2" t="s">
        <v>184</v>
      </c>
      <c r="AC7" s="1">
        <v>10</v>
      </c>
      <c r="AD7" s="1">
        <v>20</v>
      </c>
      <c r="AE7" s="1">
        <v>30</v>
      </c>
      <c r="AF7" s="1">
        <v>30</v>
      </c>
      <c r="AG7" s="1" t="s">
        <v>162</v>
      </c>
      <c r="AH7" s="7" t="s">
        <v>483</v>
      </c>
      <c r="BX7" s="1" t="s">
        <v>165</v>
      </c>
      <c r="CC7" s="1" t="s">
        <v>175</v>
      </c>
      <c r="CD7" s="3" t="s">
        <v>166</v>
      </c>
      <c r="CV7" s="3" t="s">
        <v>167</v>
      </c>
      <c r="CZ7" s="1" t="s">
        <v>177</v>
      </c>
      <c r="DB7" s="3" t="s">
        <v>168</v>
      </c>
      <c r="DC7" s="3" t="s">
        <v>169</v>
      </c>
      <c r="DM7" s="1" t="s">
        <v>176</v>
      </c>
    </row>
    <row r="8" spans="1:177" x14ac:dyDescent="0.25">
      <c r="A8" s="3" t="s">
        <v>159</v>
      </c>
      <c r="B8" s="3" t="s">
        <v>159</v>
      </c>
      <c r="C8" s="3" t="s">
        <v>159</v>
      </c>
      <c r="D8" s="6" t="s">
        <v>224</v>
      </c>
      <c r="E8" s="1" t="s">
        <v>260</v>
      </c>
      <c r="F8" s="1">
        <v>633070211</v>
      </c>
      <c r="K8" s="1" t="s">
        <v>482</v>
      </c>
      <c r="M8" s="1">
        <v>24</v>
      </c>
      <c r="N8" s="1" t="s">
        <v>160</v>
      </c>
      <c r="O8" s="1" t="s">
        <v>161</v>
      </c>
      <c r="P8" s="1">
        <f t="shared" ref="P8:P10" si="1">10499/1.21</f>
        <v>8676.8595041322315</v>
      </c>
      <c r="Q8" s="1">
        <v>0</v>
      </c>
      <c r="R8" s="1" t="s">
        <v>162</v>
      </c>
      <c r="S8" s="1" t="s">
        <v>163</v>
      </c>
      <c r="W8" s="2" t="s">
        <v>184</v>
      </c>
      <c r="AC8" s="1">
        <v>10</v>
      </c>
      <c r="AD8" s="1">
        <v>20</v>
      </c>
      <c r="AE8" s="1">
        <v>30</v>
      </c>
      <c r="AF8" s="1">
        <v>30</v>
      </c>
      <c r="AG8" s="1" t="s">
        <v>162</v>
      </c>
      <c r="AH8" s="7" t="s">
        <v>483</v>
      </c>
      <c r="BX8" s="1" t="s">
        <v>165</v>
      </c>
      <c r="CC8" s="1" t="s">
        <v>175</v>
      </c>
      <c r="CD8" s="3" t="s">
        <v>166</v>
      </c>
      <c r="CV8" s="3" t="s">
        <v>167</v>
      </c>
      <c r="CZ8" s="1" t="s">
        <v>178</v>
      </c>
      <c r="DB8" s="3" t="s">
        <v>168</v>
      </c>
      <c r="DC8" s="3" t="s">
        <v>169</v>
      </c>
      <c r="DM8" s="1" t="s">
        <v>176</v>
      </c>
    </row>
    <row r="9" spans="1:177" x14ac:dyDescent="0.25">
      <c r="A9" s="3" t="s">
        <v>159</v>
      </c>
      <c r="B9" s="3" t="s">
        <v>159</v>
      </c>
      <c r="C9" s="3" t="s">
        <v>159</v>
      </c>
      <c r="D9" s="6" t="s">
        <v>224</v>
      </c>
      <c r="E9" s="1" t="s">
        <v>261</v>
      </c>
      <c r="F9" s="1">
        <v>633070212</v>
      </c>
      <c r="K9" s="1" t="s">
        <v>482</v>
      </c>
      <c r="M9" s="1">
        <v>24</v>
      </c>
      <c r="N9" s="1" t="s">
        <v>160</v>
      </c>
      <c r="O9" s="1" t="s">
        <v>161</v>
      </c>
      <c r="P9" s="1">
        <f t="shared" si="1"/>
        <v>8676.8595041322315</v>
      </c>
      <c r="Q9" s="1">
        <v>0</v>
      </c>
      <c r="R9" s="1" t="s">
        <v>162</v>
      </c>
      <c r="S9" s="1" t="s">
        <v>163</v>
      </c>
      <c r="W9" s="2" t="s">
        <v>184</v>
      </c>
      <c r="AC9" s="1">
        <v>10</v>
      </c>
      <c r="AD9" s="1">
        <v>20</v>
      </c>
      <c r="AE9" s="1">
        <v>30</v>
      </c>
      <c r="AF9" s="1">
        <v>30</v>
      </c>
      <c r="AG9" s="1" t="s">
        <v>162</v>
      </c>
      <c r="AH9" s="7" t="s">
        <v>483</v>
      </c>
      <c r="BX9" s="1" t="s">
        <v>165</v>
      </c>
      <c r="CC9" s="1" t="s">
        <v>175</v>
      </c>
      <c r="CD9" s="3" t="s">
        <v>166</v>
      </c>
      <c r="CV9" s="3" t="s">
        <v>167</v>
      </c>
      <c r="CZ9" s="1" t="s">
        <v>179</v>
      </c>
      <c r="DB9" s="3" t="s">
        <v>168</v>
      </c>
      <c r="DC9" s="3" t="s">
        <v>169</v>
      </c>
      <c r="DM9" s="1" t="s">
        <v>176</v>
      </c>
    </row>
    <row r="10" spans="1:177" x14ac:dyDescent="0.25">
      <c r="A10" s="3" t="s">
        <v>159</v>
      </c>
      <c r="B10" s="3" t="s">
        <v>159</v>
      </c>
      <c r="C10" s="3" t="s">
        <v>159</v>
      </c>
      <c r="D10" s="6" t="s">
        <v>224</v>
      </c>
      <c r="E10" s="1" t="s">
        <v>262</v>
      </c>
      <c r="F10" s="1">
        <v>633070213</v>
      </c>
      <c r="K10" s="1" t="s">
        <v>482</v>
      </c>
      <c r="M10" s="1">
        <v>24</v>
      </c>
      <c r="N10" s="1" t="s">
        <v>160</v>
      </c>
      <c r="O10" s="1" t="s">
        <v>161</v>
      </c>
      <c r="P10" s="1">
        <f t="shared" si="1"/>
        <v>8676.8595041322315</v>
      </c>
      <c r="Q10" s="1">
        <v>0</v>
      </c>
      <c r="R10" s="1" t="s">
        <v>162</v>
      </c>
      <c r="S10" s="1" t="s">
        <v>163</v>
      </c>
      <c r="W10" s="2" t="s">
        <v>184</v>
      </c>
      <c r="AC10" s="1">
        <v>10</v>
      </c>
      <c r="AD10" s="1">
        <v>20</v>
      </c>
      <c r="AE10" s="1">
        <v>30</v>
      </c>
      <c r="AF10" s="1">
        <v>30</v>
      </c>
      <c r="AG10" s="1" t="s">
        <v>162</v>
      </c>
      <c r="AH10" s="7" t="s">
        <v>483</v>
      </c>
      <c r="BX10" s="1" t="s">
        <v>165</v>
      </c>
      <c r="CC10" s="1" t="s">
        <v>175</v>
      </c>
      <c r="CD10" s="3" t="s">
        <v>166</v>
      </c>
      <c r="CV10" s="3" t="s">
        <v>167</v>
      </c>
      <c r="CZ10" s="1" t="s">
        <v>180</v>
      </c>
      <c r="DB10" s="3" t="s">
        <v>168</v>
      </c>
      <c r="DC10" s="3" t="s">
        <v>169</v>
      </c>
      <c r="DM10" s="1" t="s">
        <v>176</v>
      </c>
    </row>
    <row r="11" spans="1:177" x14ac:dyDescent="0.25">
      <c r="A11" s="3" t="s">
        <v>159</v>
      </c>
      <c r="B11" s="3" t="s">
        <v>159</v>
      </c>
      <c r="C11" s="3" t="s">
        <v>159</v>
      </c>
      <c r="D11" s="6" t="s">
        <v>224</v>
      </c>
      <c r="E11" s="1" t="s">
        <v>263</v>
      </c>
      <c r="F11" s="1">
        <v>633070214</v>
      </c>
      <c r="K11" s="1" t="s">
        <v>482</v>
      </c>
      <c r="M11" s="1">
        <v>24</v>
      </c>
      <c r="N11" s="1" t="s">
        <v>160</v>
      </c>
      <c r="O11" s="1" t="s">
        <v>161</v>
      </c>
      <c r="P11" s="1">
        <f>10499/1.21</f>
        <v>8676.8595041322315</v>
      </c>
      <c r="Q11" s="1">
        <v>0</v>
      </c>
      <c r="R11" s="1" t="s">
        <v>162</v>
      </c>
      <c r="S11" s="1" t="s">
        <v>163</v>
      </c>
      <c r="W11" s="2" t="s">
        <v>184</v>
      </c>
      <c r="AC11" s="1">
        <v>10</v>
      </c>
      <c r="AD11" s="1">
        <v>20</v>
      </c>
      <c r="AE11" s="1">
        <v>30</v>
      </c>
      <c r="AF11" s="1">
        <v>30</v>
      </c>
      <c r="AG11" s="1" t="s">
        <v>162</v>
      </c>
      <c r="AH11" s="7" t="s">
        <v>483</v>
      </c>
      <c r="BX11" s="1" t="s">
        <v>165</v>
      </c>
      <c r="CC11" s="1" t="s">
        <v>175</v>
      </c>
      <c r="CD11" s="3" t="s">
        <v>166</v>
      </c>
      <c r="CV11" s="3" t="s">
        <v>167</v>
      </c>
      <c r="CZ11" s="1" t="s">
        <v>181</v>
      </c>
      <c r="DB11" s="3" t="s">
        <v>168</v>
      </c>
      <c r="DC11" s="3" t="s">
        <v>169</v>
      </c>
      <c r="DM11" s="1" t="s">
        <v>176</v>
      </c>
    </row>
    <row r="12" spans="1:177" x14ac:dyDescent="0.25">
      <c r="A12" s="3" t="s">
        <v>159</v>
      </c>
      <c r="B12" s="3" t="s">
        <v>159</v>
      </c>
      <c r="C12" s="3" t="s">
        <v>159</v>
      </c>
      <c r="D12" s="6" t="s">
        <v>225</v>
      </c>
      <c r="E12" s="1" t="s">
        <v>264</v>
      </c>
      <c r="F12" s="1">
        <v>633070220</v>
      </c>
      <c r="K12" s="1" t="s">
        <v>482</v>
      </c>
      <c r="M12" s="1">
        <v>24</v>
      </c>
      <c r="N12" s="1" t="s">
        <v>160</v>
      </c>
      <c r="O12" s="1" t="s">
        <v>161</v>
      </c>
      <c r="P12" s="1">
        <f>7999/1.21</f>
        <v>6610.7438016528931</v>
      </c>
      <c r="Q12" s="1">
        <v>0</v>
      </c>
      <c r="R12" s="1" t="s">
        <v>162</v>
      </c>
      <c r="S12" s="1" t="s">
        <v>163</v>
      </c>
      <c r="W12" s="2" t="s">
        <v>185</v>
      </c>
      <c r="AC12" s="1">
        <v>10</v>
      </c>
      <c r="AD12" s="1">
        <v>20</v>
      </c>
      <c r="AE12" s="1">
        <v>30</v>
      </c>
      <c r="AF12" s="1">
        <v>30</v>
      </c>
      <c r="AG12" s="1" t="s">
        <v>162</v>
      </c>
      <c r="AH12" s="7" t="s">
        <v>483</v>
      </c>
      <c r="BX12" s="1" t="s">
        <v>165</v>
      </c>
      <c r="CC12" s="1" t="s">
        <v>175</v>
      </c>
      <c r="CD12" s="3" t="s">
        <v>166</v>
      </c>
      <c r="CV12" s="3" t="s">
        <v>167</v>
      </c>
      <c r="CZ12" s="1" t="s">
        <v>177</v>
      </c>
      <c r="DB12" s="3" t="s">
        <v>168</v>
      </c>
      <c r="DC12" s="3" t="s">
        <v>169</v>
      </c>
      <c r="DM12" s="1" t="s">
        <v>176</v>
      </c>
    </row>
    <row r="13" spans="1:177" x14ac:dyDescent="0.25">
      <c r="A13" s="3" t="s">
        <v>159</v>
      </c>
      <c r="B13" s="3" t="s">
        <v>159</v>
      </c>
      <c r="C13" s="3" t="s">
        <v>159</v>
      </c>
      <c r="D13" s="6" t="s">
        <v>225</v>
      </c>
      <c r="E13" s="1" t="s">
        <v>265</v>
      </c>
      <c r="F13" s="1">
        <v>633070221</v>
      </c>
      <c r="K13" s="1" t="s">
        <v>482</v>
      </c>
      <c r="M13" s="1">
        <v>24</v>
      </c>
      <c r="N13" s="1" t="s">
        <v>160</v>
      </c>
      <c r="O13" s="1" t="s">
        <v>161</v>
      </c>
      <c r="P13" s="1">
        <f t="shared" ref="P13:P15" si="2">7999/1.21</f>
        <v>6610.7438016528931</v>
      </c>
      <c r="Q13" s="1">
        <v>0</v>
      </c>
      <c r="R13" s="1" t="s">
        <v>162</v>
      </c>
      <c r="S13" s="1" t="s">
        <v>163</v>
      </c>
      <c r="W13" s="2" t="s">
        <v>185</v>
      </c>
      <c r="AC13" s="1">
        <v>10</v>
      </c>
      <c r="AD13" s="1">
        <v>20</v>
      </c>
      <c r="AE13" s="1">
        <v>30</v>
      </c>
      <c r="AF13" s="1">
        <v>30</v>
      </c>
      <c r="AG13" s="1" t="s">
        <v>162</v>
      </c>
      <c r="AH13" s="7" t="s">
        <v>483</v>
      </c>
      <c r="BX13" s="1" t="s">
        <v>165</v>
      </c>
      <c r="CC13" s="1" t="s">
        <v>175</v>
      </c>
      <c r="CD13" s="3" t="s">
        <v>166</v>
      </c>
      <c r="CV13" s="3" t="s">
        <v>167</v>
      </c>
      <c r="CZ13" s="1" t="s">
        <v>178</v>
      </c>
      <c r="DB13" s="3" t="s">
        <v>168</v>
      </c>
      <c r="DC13" s="3" t="s">
        <v>169</v>
      </c>
      <c r="DM13" s="1" t="s">
        <v>176</v>
      </c>
    </row>
    <row r="14" spans="1:177" x14ac:dyDescent="0.25">
      <c r="A14" s="3" t="s">
        <v>159</v>
      </c>
      <c r="B14" s="3" t="s">
        <v>159</v>
      </c>
      <c r="C14" s="3" t="s">
        <v>159</v>
      </c>
      <c r="D14" s="6" t="s">
        <v>225</v>
      </c>
      <c r="E14" s="1" t="s">
        <v>266</v>
      </c>
      <c r="F14" s="1">
        <v>633070222</v>
      </c>
      <c r="K14" s="1" t="s">
        <v>482</v>
      </c>
      <c r="M14" s="1">
        <v>24</v>
      </c>
      <c r="N14" s="1" t="s">
        <v>160</v>
      </c>
      <c r="O14" s="1" t="s">
        <v>161</v>
      </c>
      <c r="P14" s="1">
        <f t="shared" si="2"/>
        <v>6610.7438016528931</v>
      </c>
      <c r="Q14" s="1">
        <v>0</v>
      </c>
      <c r="R14" s="1" t="s">
        <v>162</v>
      </c>
      <c r="S14" s="1" t="s">
        <v>163</v>
      </c>
      <c r="W14" s="2" t="s">
        <v>185</v>
      </c>
      <c r="AC14" s="1">
        <v>10</v>
      </c>
      <c r="AD14" s="1">
        <v>20</v>
      </c>
      <c r="AE14" s="1">
        <v>30</v>
      </c>
      <c r="AF14" s="1">
        <v>30</v>
      </c>
      <c r="AG14" s="1" t="s">
        <v>162</v>
      </c>
      <c r="AH14" s="7" t="s">
        <v>483</v>
      </c>
      <c r="BX14" s="1" t="s">
        <v>165</v>
      </c>
      <c r="CC14" s="1" t="s">
        <v>175</v>
      </c>
      <c r="CD14" s="3" t="s">
        <v>166</v>
      </c>
      <c r="CV14" s="3" t="s">
        <v>167</v>
      </c>
      <c r="CZ14" s="1" t="s">
        <v>179</v>
      </c>
      <c r="DB14" s="3" t="s">
        <v>168</v>
      </c>
      <c r="DC14" s="3" t="s">
        <v>169</v>
      </c>
      <c r="DM14" s="1" t="s">
        <v>176</v>
      </c>
    </row>
    <row r="15" spans="1:177" x14ac:dyDescent="0.25">
      <c r="A15" s="3" t="s">
        <v>159</v>
      </c>
      <c r="B15" s="3" t="s">
        <v>159</v>
      </c>
      <c r="C15" s="3" t="s">
        <v>159</v>
      </c>
      <c r="D15" s="6" t="s">
        <v>225</v>
      </c>
      <c r="E15" s="1" t="s">
        <v>267</v>
      </c>
      <c r="F15" s="1">
        <v>633070223</v>
      </c>
      <c r="K15" s="1" t="s">
        <v>482</v>
      </c>
      <c r="M15" s="1">
        <v>24</v>
      </c>
      <c r="N15" s="1" t="s">
        <v>160</v>
      </c>
      <c r="O15" s="1" t="s">
        <v>161</v>
      </c>
      <c r="P15" s="1">
        <f t="shared" si="2"/>
        <v>6610.7438016528931</v>
      </c>
      <c r="Q15" s="1">
        <v>0</v>
      </c>
      <c r="R15" s="1" t="s">
        <v>162</v>
      </c>
      <c r="S15" s="1" t="s">
        <v>163</v>
      </c>
      <c r="W15" s="2" t="s">
        <v>185</v>
      </c>
      <c r="AC15" s="1">
        <v>10</v>
      </c>
      <c r="AD15" s="1">
        <v>20</v>
      </c>
      <c r="AE15" s="1">
        <v>30</v>
      </c>
      <c r="AF15" s="1">
        <v>30</v>
      </c>
      <c r="AG15" s="1" t="s">
        <v>162</v>
      </c>
      <c r="AH15" s="7" t="s">
        <v>483</v>
      </c>
      <c r="BX15" s="1" t="s">
        <v>165</v>
      </c>
      <c r="CC15" s="1" t="s">
        <v>175</v>
      </c>
      <c r="CD15" s="3" t="s">
        <v>166</v>
      </c>
      <c r="CV15" s="3" t="s">
        <v>167</v>
      </c>
      <c r="CZ15" s="1" t="s">
        <v>180</v>
      </c>
      <c r="DB15" s="3" t="s">
        <v>168</v>
      </c>
      <c r="DC15" s="3" t="s">
        <v>169</v>
      </c>
      <c r="DM15" s="1" t="s">
        <v>176</v>
      </c>
    </row>
    <row r="16" spans="1:177" x14ac:dyDescent="0.25">
      <c r="A16" s="3" t="s">
        <v>159</v>
      </c>
      <c r="B16" s="3" t="s">
        <v>159</v>
      </c>
      <c r="C16" s="3" t="s">
        <v>159</v>
      </c>
      <c r="D16" s="6" t="s">
        <v>226</v>
      </c>
      <c r="E16" s="1" t="s">
        <v>268</v>
      </c>
      <c r="F16" s="1">
        <v>633070230</v>
      </c>
      <c r="K16" s="1" t="s">
        <v>482</v>
      </c>
      <c r="M16" s="1">
        <v>24</v>
      </c>
      <c r="N16" s="1" t="s">
        <v>160</v>
      </c>
      <c r="O16" s="1" t="s">
        <v>161</v>
      </c>
      <c r="P16" s="1">
        <f>5499/1.21</f>
        <v>4544.6280991735539</v>
      </c>
      <c r="Q16" s="1">
        <v>0</v>
      </c>
      <c r="R16" s="1" t="s">
        <v>162</v>
      </c>
      <c r="S16" s="1" t="s">
        <v>163</v>
      </c>
      <c r="W16" s="2" t="s">
        <v>186</v>
      </c>
      <c r="AC16" s="1">
        <v>10</v>
      </c>
      <c r="AD16" s="1">
        <v>20</v>
      </c>
      <c r="AE16" s="1">
        <v>30</v>
      </c>
      <c r="AF16" s="1">
        <v>30</v>
      </c>
      <c r="AG16" s="1" t="s">
        <v>162</v>
      </c>
      <c r="AH16" s="7" t="s">
        <v>483</v>
      </c>
      <c r="BX16" s="1" t="s">
        <v>182</v>
      </c>
      <c r="CC16" s="1" t="s">
        <v>175</v>
      </c>
      <c r="CD16" s="3" t="s">
        <v>166</v>
      </c>
      <c r="CV16" s="3" t="s">
        <v>167</v>
      </c>
      <c r="CZ16" s="1" t="s">
        <v>177</v>
      </c>
      <c r="DB16" s="3" t="s">
        <v>168</v>
      </c>
      <c r="DC16" s="3" t="s">
        <v>169</v>
      </c>
      <c r="DM16" s="1" t="s">
        <v>176</v>
      </c>
    </row>
    <row r="17" spans="1:117" x14ac:dyDescent="0.25">
      <c r="A17" s="3" t="s">
        <v>159</v>
      </c>
      <c r="B17" s="3" t="s">
        <v>159</v>
      </c>
      <c r="C17" s="3" t="s">
        <v>159</v>
      </c>
      <c r="D17" s="6" t="s">
        <v>226</v>
      </c>
      <c r="E17" s="1" t="s">
        <v>269</v>
      </c>
      <c r="F17" s="1">
        <v>633070231</v>
      </c>
      <c r="K17" s="1" t="s">
        <v>482</v>
      </c>
      <c r="M17" s="1">
        <v>24</v>
      </c>
      <c r="N17" s="1" t="s">
        <v>160</v>
      </c>
      <c r="O17" s="1" t="s">
        <v>161</v>
      </c>
      <c r="P17" s="1">
        <f t="shared" ref="P17:P20" si="3">5499/1.21</f>
        <v>4544.6280991735539</v>
      </c>
      <c r="Q17" s="1">
        <v>0</v>
      </c>
      <c r="R17" s="1" t="s">
        <v>162</v>
      </c>
      <c r="S17" s="1" t="s">
        <v>163</v>
      </c>
      <c r="W17" s="2" t="s">
        <v>186</v>
      </c>
      <c r="AC17" s="1">
        <v>10</v>
      </c>
      <c r="AD17" s="1">
        <v>20</v>
      </c>
      <c r="AE17" s="1">
        <v>30</v>
      </c>
      <c r="AF17" s="1">
        <v>30</v>
      </c>
      <c r="AG17" s="1" t="s">
        <v>162</v>
      </c>
      <c r="AH17" s="7" t="s">
        <v>483</v>
      </c>
      <c r="BX17" s="1" t="s">
        <v>182</v>
      </c>
      <c r="CC17" s="1" t="s">
        <v>175</v>
      </c>
      <c r="CD17" s="3" t="s">
        <v>166</v>
      </c>
      <c r="CV17" s="3" t="s">
        <v>167</v>
      </c>
      <c r="CZ17" s="1" t="s">
        <v>178</v>
      </c>
      <c r="DB17" s="3" t="s">
        <v>168</v>
      </c>
      <c r="DC17" s="3" t="s">
        <v>169</v>
      </c>
      <c r="DM17" s="1" t="s">
        <v>176</v>
      </c>
    </row>
    <row r="18" spans="1:117" x14ac:dyDescent="0.25">
      <c r="A18" s="3" t="s">
        <v>159</v>
      </c>
      <c r="B18" s="3" t="s">
        <v>159</v>
      </c>
      <c r="C18" s="3" t="s">
        <v>159</v>
      </c>
      <c r="D18" s="6" t="s">
        <v>226</v>
      </c>
      <c r="E18" s="1" t="s">
        <v>270</v>
      </c>
      <c r="F18" s="1">
        <v>633070232</v>
      </c>
      <c r="K18" s="1" t="s">
        <v>482</v>
      </c>
      <c r="M18" s="1">
        <v>24</v>
      </c>
      <c r="N18" s="1" t="s">
        <v>160</v>
      </c>
      <c r="O18" s="1" t="s">
        <v>161</v>
      </c>
      <c r="P18" s="1">
        <f t="shared" si="3"/>
        <v>4544.6280991735539</v>
      </c>
      <c r="Q18" s="1">
        <v>0</v>
      </c>
      <c r="R18" s="1" t="s">
        <v>162</v>
      </c>
      <c r="S18" s="1" t="s">
        <v>163</v>
      </c>
      <c r="W18" s="2" t="s">
        <v>186</v>
      </c>
      <c r="AC18" s="1">
        <v>10</v>
      </c>
      <c r="AD18" s="1">
        <v>20</v>
      </c>
      <c r="AE18" s="1">
        <v>30</v>
      </c>
      <c r="AF18" s="1">
        <v>30</v>
      </c>
      <c r="AG18" s="1" t="s">
        <v>162</v>
      </c>
      <c r="AH18" s="7" t="s">
        <v>483</v>
      </c>
      <c r="BX18" s="1" t="s">
        <v>182</v>
      </c>
      <c r="CC18" s="1" t="s">
        <v>175</v>
      </c>
      <c r="CD18" s="3" t="s">
        <v>166</v>
      </c>
      <c r="CV18" s="3" t="s">
        <v>167</v>
      </c>
      <c r="CZ18" s="1" t="s">
        <v>179</v>
      </c>
      <c r="DB18" s="3" t="s">
        <v>168</v>
      </c>
      <c r="DC18" s="3" t="s">
        <v>169</v>
      </c>
      <c r="DM18" s="1" t="s">
        <v>176</v>
      </c>
    </row>
    <row r="19" spans="1:117" x14ac:dyDescent="0.25">
      <c r="A19" s="3" t="s">
        <v>159</v>
      </c>
      <c r="B19" s="3" t="s">
        <v>159</v>
      </c>
      <c r="C19" s="3" t="s">
        <v>159</v>
      </c>
      <c r="D19" s="6" t="s">
        <v>226</v>
      </c>
      <c r="E19" s="1" t="s">
        <v>271</v>
      </c>
      <c r="F19" s="1">
        <v>633070233</v>
      </c>
      <c r="K19" s="1" t="s">
        <v>482</v>
      </c>
      <c r="M19" s="1">
        <v>24</v>
      </c>
      <c r="N19" s="1" t="s">
        <v>160</v>
      </c>
      <c r="O19" s="1" t="s">
        <v>161</v>
      </c>
      <c r="P19" s="1">
        <f t="shared" si="3"/>
        <v>4544.6280991735539</v>
      </c>
      <c r="Q19" s="1">
        <v>0</v>
      </c>
      <c r="R19" s="1" t="s">
        <v>162</v>
      </c>
      <c r="S19" s="1" t="s">
        <v>163</v>
      </c>
      <c r="W19" s="2" t="s">
        <v>186</v>
      </c>
      <c r="AC19" s="1">
        <v>10</v>
      </c>
      <c r="AD19" s="1">
        <v>20</v>
      </c>
      <c r="AE19" s="1">
        <v>30</v>
      </c>
      <c r="AF19" s="1">
        <v>30</v>
      </c>
      <c r="AG19" s="1" t="s">
        <v>162</v>
      </c>
      <c r="AH19" s="7" t="s">
        <v>483</v>
      </c>
      <c r="BX19" s="1" t="s">
        <v>182</v>
      </c>
      <c r="CC19" s="1" t="s">
        <v>175</v>
      </c>
      <c r="CD19" s="3" t="s">
        <v>166</v>
      </c>
      <c r="CV19" s="3" t="s">
        <v>167</v>
      </c>
      <c r="CZ19" s="1" t="s">
        <v>180</v>
      </c>
      <c r="DB19" s="3" t="s">
        <v>168</v>
      </c>
      <c r="DC19" s="3" t="s">
        <v>169</v>
      </c>
      <c r="DM19" s="1" t="s">
        <v>176</v>
      </c>
    </row>
    <row r="20" spans="1:117" x14ac:dyDescent="0.25">
      <c r="A20" s="3" t="s">
        <v>159</v>
      </c>
      <c r="B20" s="3" t="s">
        <v>159</v>
      </c>
      <c r="C20" s="3" t="s">
        <v>159</v>
      </c>
      <c r="D20" s="6" t="s">
        <v>226</v>
      </c>
      <c r="E20" s="1" t="s">
        <v>272</v>
      </c>
      <c r="F20" s="1">
        <v>633070234</v>
      </c>
      <c r="K20" s="1" t="s">
        <v>482</v>
      </c>
      <c r="M20" s="1">
        <v>24</v>
      </c>
      <c r="N20" s="1" t="s">
        <v>160</v>
      </c>
      <c r="O20" s="1" t="s">
        <v>161</v>
      </c>
      <c r="P20" s="1">
        <f t="shared" si="3"/>
        <v>4544.6280991735539</v>
      </c>
      <c r="Q20" s="1">
        <v>0</v>
      </c>
      <c r="R20" s="1" t="s">
        <v>162</v>
      </c>
      <c r="S20" s="1" t="s">
        <v>163</v>
      </c>
      <c r="W20" s="2" t="s">
        <v>186</v>
      </c>
      <c r="AC20" s="1">
        <v>10</v>
      </c>
      <c r="AD20" s="1">
        <v>20</v>
      </c>
      <c r="AE20" s="1">
        <v>30</v>
      </c>
      <c r="AF20" s="1">
        <v>30</v>
      </c>
      <c r="AG20" s="1" t="s">
        <v>162</v>
      </c>
      <c r="AH20" s="7" t="s">
        <v>483</v>
      </c>
      <c r="BX20" s="1" t="s">
        <v>182</v>
      </c>
      <c r="CC20" s="1" t="s">
        <v>175</v>
      </c>
      <c r="CD20" s="3" t="s">
        <v>166</v>
      </c>
      <c r="CV20" s="3" t="s">
        <v>167</v>
      </c>
      <c r="CZ20" s="1" t="s">
        <v>181</v>
      </c>
      <c r="DB20" s="3" t="s">
        <v>168</v>
      </c>
      <c r="DC20" s="3" t="s">
        <v>169</v>
      </c>
      <c r="DM20" s="1" t="s">
        <v>176</v>
      </c>
    </row>
    <row r="21" spans="1:117" x14ac:dyDescent="0.25">
      <c r="A21" s="3" t="s">
        <v>159</v>
      </c>
      <c r="B21" s="3" t="s">
        <v>159</v>
      </c>
      <c r="C21" s="3" t="s">
        <v>159</v>
      </c>
      <c r="D21" s="6" t="s">
        <v>227</v>
      </c>
      <c r="E21" s="1" t="s">
        <v>273</v>
      </c>
      <c r="F21" s="1">
        <v>633070460</v>
      </c>
      <c r="K21" s="1" t="s">
        <v>482</v>
      </c>
      <c r="M21" s="1">
        <v>24</v>
      </c>
      <c r="N21" s="1" t="s">
        <v>160</v>
      </c>
      <c r="O21" s="1" t="s">
        <v>161</v>
      </c>
      <c r="P21" s="1">
        <f>6399/1.21</f>
        <v>5288.4297520661157</v>
      </c>
      <c r="Q21" s="1">
        <v>0</v>
      </c>
      <c r="R21" s="1" t="s">
        <v>162</v>
      </c>
      <c r="S21" s="1" t="s">
        <v>163</v>
      </c>
      <c r="W21" s="2" t="s">
        <v>188</v>
      </c>
      <c r="AC21" s="1">
        <v>10</v>
      </c>
      <c r="AD21" s="1">
        <v>20</v>
      </c>
      <c r="AE21" s="1">
        <v>30</v>
      </c>
      <c r="AF21" s="1">
        <v>30</v>
      </c>
      <c r="AG21" s="1" t="s">
        <v>162</v>
      </c>
      <c r="AH21" s="7" t="s">
        <v>483</v>
      </c>
      <c r="BX21" s="1" t="s">
        <v>165</v>
      </c>
      <c r="CC21" s="1" t="s">
        <v>175</v>
      </c>
      <c r="CD21" s="3" t="s">
        <v>166</v>
      </c>
      <c r="CV21" s="3" t="s">
        <v>167</v>
      </c>
      <c r="CZ21" s="1" t="s">
        <v>177</v>
      </c>
      <c r="DB21" s="3" t="s">
        <v>168</v>
      </c>
      <c r="DC21" s="3" t="s">
        <v>169</v>
      </c>
      <c r="DM21" s="1" t="s">
        <v>176</v>
      </c>
    </row>
    <row r="22" spans="1:117" x14ac:dyDescent="0.25">
      <c r="A22" s="3" t="s">
        <v>159</v>
      </c>
      <c r="B22" s="3" t="s">
        <v>159</v>
      </c>
      <c r="C22" s="3" t="s">
        <v>159</v>
      </c>
      <c r="D22" s="6" t="s">
        <v>227</v>
      </c>
      <c r="E22" s="1" t="s">
        <v>274</v>
      </c>
      <c r="F22" s="1">
        <v>633070461</v>
      </c>
      <c r="K22" s="1" t="s">
        <v>482</v>
      </c>
      <c r="M22" s="1">
        <v>24</v>
      </c>
      <c r="N22" s="1" t="s">
        <v>160</v>
      </c>
      <c r="O22" s="1" t="s">
        <v>161</v>
      </c>
      <c r="P22" s="1">
        <f t="shared" ref="P22:P31" si="4">6399/1.21</f>
        <v>5288.4297520661157</v>
      </c>
      <c r="Q22" s="1">
        <v>0</v>
      </c>
      <c r="R22" s="1" t="s">
        <v>162</v>
      </c>
      <c r="S22" s="1" t="s">
        <v>163</v>
      </c>
      <c r="W22" s="2" t="s">
        <v>188</v>
      </c>
      <c r="AC22" s="1">
        <v>10</v>
      </c>
      <c r="AD22" s="1">
        <v>20</v>
      </c>
      <c r="AE22" s="1">
        <v>30</v>
      </c>
      <c r="AF22" s="1">
        <v>30</v>
      </c>
      <c r="AG22" s="1" t="s">
        <v>162</v>
      </c>
      <c r="AH22" s="7" t="s">
        <v>483</v>
      </c>
      <c r="BX22" s="1" t="s">
        <v>165</v>
      </c>
      <c r="CC22" s="1" t="s">
        <v>175</v>
      </c>
      <c r="CD22" s="3" t="s">
        <v>166</v>
      </c>
      <c r="CV22" s="3" t="s">
        <v>167</v>
      </c>
      <c r="CZ22" s="1" t="s">
        <v>178</v>
      </c>
      <c r="DB22" s="3" t="s">
        <v>168</v>
      </c>
      <c r="DC22" s="3" t="s">
        <v>169</v>
      </c>
      <c r="DM22" s="1" t="s">
        <v>176</v>
      </c>
    </row>
    <row r="23" spans="1:117" x14ac:dyDescent="0.25">
      <c r="A23" s="3" t="s">
        <v>159</v>
      </c>
      <c r="B23" s="3" t="s">
        <v>159</v>
      </c>
      <c r="C23" s="3" t="s">
        <v>159</v>
      </c>
      <c r="D23" s="6" t="s">
        <v>227</v>
      </c>
      <c r="E23" s="1" t="s">
        <v>275</v>
      </c>
      <c r="F23" s="1">
        <v>633070462</v>
      </c>
      <c r="K23" s="1" t="s">
        <v>482</v>
      </c>
      <c r="M23" s="1">
        <v>24</v>
      </c>
      <c r="N23" s="1" t="s">
        <v>160</v>
      </c>
      <c r="O23" s="1" t="s">
        <v>161</v>
      </c>
      <c r="P23" s="1">
        <f t="shared" si="4"/>
        <v>5288.4297520661157</v>
      </c>
      <c r="Q23" s="1">
        <v>0</v>
      </c>
      <c r="R23" s="1" t="s">
        <v>162</v>
      </c>
      <c r="S23" s="1" t="s">
        <v>163</v>
      </c>
      <c r="W23" s="2" t="s">
        <v>188</v>
      </c>
      <c r="AC23" s="1">
        <v>10</v>
      </c>
      <c r="AD23" s="1">
        <v>20</v>
      </c>
      <c r="AE23" s="1">
        <v>30</v>
      </c>
      <c r="AF23" s="1">
        <v>30</v>
      </c>
      <c r="AG23" s="1" t="s">
        <v>162</v>
      </c>
      <c r="AH23" s="7" t="s">
        <v>483</v>
      </c>
      <c r="BX23" s="1" t="s">
        <v>165</v>
      </c>
      <c r="CC23" s="1" t="s">
        <v>175</v>
      </c>
      <c r="CD23" s="3" t="s">
        <v>166</v>
      </c>
      <c r="CV23" s="3" t="s">
        <v>167</v>
      </c>
      <c r="CZ23" s="1" t="s">
        <v>179</v>
      </c>
      <c r="DB23" s="3" t="s">
        <v>168</v>
      </c>
      <c r="DC23" s="3" t="s">
        <v>169</v>
      </c>
      <c r="DM23" s="1" t="s">
        <v>176</v>
      </c>
    </row>
    <row r="24" spans="1:117" x14ac:dyDescent="0.25">
      <c r="A24" s="3" t="s">
        <v>159</v>
      </c>
      <c r="B24" s="3" t="s">
        <v>159</v>
      </c>
      <c r="C24" s="3" t="s">
        <v>159</v>
      </c>
      <c r="D24" s="6" t="s">
        <v>227</v>
      </c>
      <c r="E24" s="1" t="s">
        <v>276</v>
      </c>
      <c r="F24" s="1">
        <v>633070463</v>
      </c>
      <c r="K24" s="1" t="s">
        <v>482</v>
      </c>
      <c r="M24" s="1">
        <v>24</v>
      </c>
      <c r="N24" s="1" t="s">
        <v>160</v>
      </c>
      <c r="O24" s="1" t="s">
        <v>161</v>
      </c>
      <c r="P24" s="1">
        <f t="shared" si="4"/>
        <v>5288.4297520661157</v>
      </c>
      <c r="Q24" s="1">
        <v>0</v>
      </c>
      <c r="R24" s="1" t="s">
        <v>162</v>
      </c>
      <c r="S24" s="1" t="s">
        <v>163</v>
      </c>
      <c r="W24" s="2" t="s">
        <v>188</v>
      </c>
      <c r="AC24" s="1">
        <v>10</v>
      </c>
      <c r="AD24" s="1">
        <v>20</v>
      </c>
      <c r="AE24" s="1">
        <v>30</v>
      </c>
      <c r="AF24" s="1">
        <v>30</v>
      </c>
      <c r="AG24" s="1" t="s">
        <v>162</v>
      </c>
      <c r="AH24" s="7" t="s">
        <v>483</v>
      </c>
      <c r="BX24" s="1" t="s">
        <v>165</v>
      </c>
      <c r="CC24" s="1" t="s">
        <v>175</v>
      </c>
      <c r="CD24" s="3" t="s">
        <v>166</v>
      </c>
      <c r="CV24" s="3" t="s">
        <v>167</v>
      </c>
      <c r="CZ24" s="1" t="s">
        <v>180</v>
      </c>
      <c r="DB24" s="3" t="s">
        <v>168</v>
      </c>
      <c r="DC24" s="3" t="s">
        <v>169</v>
      </c>
      <c r="DM24" s="1" t="s">
        <v>176</v>
      </c>
    </row>
    <row r="25" spans="1:117" x14ac:dyDescent="0.25">
      <c r="A25" s="3" t="s">
        <v>159</v>
      </c>
      <c r="B25" s="3" t="s">
        <v>159</v>
      </c>
      <c r="C25" s="3" t="s">
        <v>159</v>
      </c>
      <c r="D25" s="6" t="s">
        <v>227</v>
      </c>
      <c r="E25" s="1" t="s">
        <v>277</v>
      </c>
      <c r="F25" s="1">
        <v>633070464</v>
      </c>
      <c r="K25" s="1" t="s">
        <v>482</v>
      </c>
      <c r="M25" s="1">
        <v>24</v>
      </c>
      <c r="N25" s="1" t="s">
        <v>160</v>
      </c>
      <c r="O25" s="1" t="s">
        <v>161</v>
      </c>
      <c r="P25" s="1">
        <f t="shared" si="4"/>
        <v>5288.4297520661157</v>
      </c>
      <c r="Q25" s="1">
        <v>0</v>
      </c>
      <c r="R25" s="1" t="s">
        <v>162</v>
      </c>
      <c r="S25" s="1" t="s">
        <v>163</v>
      </c>
      <c r="W25" s="2" t="s">
        <v>188</v>
      </c>
      <c r="AC25" s="1">
        <v>10</v>
      </c>
      <c r="AD25" s="1">
        <v>20</v>
      </c>
      <c r="AE25" s="1">
        <v>30</v>
      </c>
      <c r="AF25" s="1">
        <v>30</v>
      </c>
      <c r="AG25" s="1" t="s">
        <v>162</v>
      </c>
      <c r="AH25" s="7" t="s">
        <v>483</v>
      </c>
      <c r="BX25" s="1" t="s">
        <v>165</v>
      </c>
      <c r="CC25" s="1" t="s">
        <v>175</v>
      </c>
      <c r="CD25" s="3" t="s">
        <v>166</v>
      </c>
      <c r="CV25" s="3" t="s">
        <v>167</v>
      </c>
      <c r="CZ25" s="1" t="s">
        <v>181</v>
      </c>
      <c r="DB25" s="3" t="s">
        <v>168</v>
      </c>
      <c r="DC25" s="3" t="s">
        <v>169</v>
      </c>
      <c r="DM25" s="1" t="s">
        <v>176</v>
      </c>
    </row>
    <row r="26" spans="1:117" x14ac:dyDescent="0.25">
      <c r="A26" s="3" t="s">
        <v>159</v>
      </c>
      <c r="B26" s="3" t="s">
        <v>159</v>
      </c>
      <c r="C26" s="3" t="s">
        <v>159</v>
      </c>
      <c r="D26" s="6" t="s">
        <v>227</v>
      </c>
      <c r="E26" s="1" t="s">
        <v>278</v>
      </c>
      <c r="F26" s="1">
        <v>633070465</v>
      </c>
      <c r="K26" s="1" t="s">
        <v>482</v>
      </c>
      <c r="M26" s="1">
        <v>24</v>
      </c>
      <c r="N26" s="1" t="s">
        <v>160</v>
      </c>
      <c r="O26" s="1" t="s">
        <v>161</v>
      </c>
      <c r="P26" s="1">
        <f t="shared" si="4"/>
        <v>5288.4297520661157</v>
      </c>
      <c r="Q26" s="1">
        <v>0</v>
      </c>
      <c r="R26" s="1" t="s">
        <v>162</v>
      </c>
      <c r="S26" s="1" t="s">
        <v>163</v>
      </c>
      <c r="W26" s="2" t="s">
        <v>188</v>
      </c>
      <c r="AC26" s="1">
        <v>10</v>
      </c>
      <c r="AD26" s="1">
        <v>20</v>
      </c>
      <c r="AE26" s="1">
        <v>30</v>
      </c>
      <c r="AF26" s="1">
        <v>30</v>
      </c>
      <c r="AG26" s="1" t="s">
        <v>162</v>
      </c>
      <c r="AH26" s="7" t="s">
        <v>483</v>
      </c>
      <c r="BX26" s="1" t="s">
        <v>165</v>
      </c>
      <c r="CC26" s="1" t="s">
        <v>175</v>
      </c>
      <c r="CD26" s="3" t="s">
        <v>166</v>
      </c>
      <c r="CV26" s="3" t="s">
        <v>167</v>
      </c>
      <c r="CZ26" s="1" t="s">
        <v>187</v>
      </c>
      <c r="DB26" s="3" t="s">
        <v>168</v>
      </c>
      <c r="DC26" s="3" t="s">
        <v>169</v>
      </c>
      <c r="DM26" s="1" t="s">
        <v>176</v>
      </c>
    </row>
    <row r="27" spans="1:117" x14ac:dyDescent="0.25">
      <c r="A27" s="3" t="s">
        <v>159</v>
      </c>
      <c r="B27" s="3" t="s">
        <v>159</v>
      </c>
      <c r="C27" s="3" t="s">
        <v>159</v>
      </c>
      <c r="D27" s="6" t="s">
        <v>285</v>
      </c>
      <c r="E27" s="1" t="s">
        <v>279</v>
      </c>
      <c r="F27" s="1">
        <v>633070450</v>
      </c>
      <c r="K27" s="1" t="s">
        <v>482</v>
      </c>
      <c r="M27" s="1">
        <v>24</v>
      </c>
      <c r="N27" s="1" t="s">
        <v>160</v>
      </c>
      <c r="O27" s="1" t="s">
        <v>161</v>
      </c>
      <c r="P27" s="1">
        <f t="shared" si="4"/>
        <v>5288.4297520661157</v>
      </c>
      <c r="Q27" s="1">
        <v>0</v>
      </c>
      <c r="R27" s="1" t="s">
        <v>162</v>
      </c>
      <c r="S27" s="1" t="s">
        <v>163</v>
      </c>
      <c r="W27" s="2" t="s">
        <v>188</v>
      </c>
      <c r="AC27" s="1">
        <v>10</v>
      </c>
      <c r="AD27" s="1">
        <v>20</v>
      </c>
      <c r="AE27" s="1">
        <v>30</v>
      </c>
      <c r="AF27" s="1">
        <v>30</v>
      </c>
      <c r="AG27" s="1" t="s">
        <v>162</v>
      </c>
      <c r="AH27" s="7" t="s">
        <v>483</v>
      </c>
      <c r="BX27" s="1" t="s">
        <v>165</v>
      </c>
      <c r="CC27" s="1" t="s">
        <v>175</v>
      </c>
      <c r="CD27" s="3" t="s">
        <v>166</v>
      </c>
      <c r="CV27" s="3" t="s">
        <v>167</v>
      </c>
      <c r="CZ27" s="1" t="s">
        <v>177</v>
      </c>
      <c r="DB27" s="3" t="s">
        <v>168</v>
      </c>
      <c r="DC27" s="3" t="s">
        <v>169</v>
      </c>
      <c r="DM27" s="1" t="s">
        <v>176</v>
      </c>
    </row>
    <row r="28" spans="1:117" x14ac:dyDescent="0.25">
      <c r="A28" s="3" t="s">
        <v>159</v>
      </c>
      <c r="B28" s="3" t="s">
        <v>159</v>
      </c>
      <c r="C28" s="3" t="s">
        <v>159</v>
      </c>
      <c r="D28" s="6" t="s">
        <v>285</v>
      </c>
      <c r="E28" s="1" t="s">
        <v>280</v>
      </c>
      <c r="F28" s="1">
        <v>633070451</v>
      </c>
      <c r="K28" s="1" t="s">
        <v>482</v>
      </c>
      <c r="M28" s="1">
        <v>24</v>
      </c>
      <c r="N28" s="1" t="s">
        <v>160</v>
      </c>
      <c r="O28" s="1" t="s">
        <v>161</v>
      </c>
      <c r="P28" s="1">
        <f t="shared" si="4"/>
        <v>5288.4297520661157</v>
      </c>
      <c r="Q28" s="1">
        <v>0</v>
      </c>
      <c r="R28" s="1" t="s">
        <v>162</v>
      </c>
      <c r="S28" s="1" t="s">
        <v>163</v>
      </c>
      <c r="W28" s="2" t="s">
        <v>188</v>
      </c>
      <c r="AC28" s="1">
        <v>10</v>
      </c>
      <c r="AD28" s="1">
        <v>20</v>
      </c>
      <c r="AE28" s="1">
        <v>30</v>
      </c>
      <c r="AF28" s="1">
        <v>30</v>
      </c>
      <c r="AG28" s="1" t="s">
        <v>162</v>
      </c>
      <c r="AH28" s="7" t="s">
        <v>483</v>
      </c>
      <c r="BX28" s="1" t="s">
        <v>165</v>
      </c>
      <c r="CC28" s="1" t="s">
        <v>175</v>
      </c>
      <c r="CD28" s="3" t="s">
        <v>166</v>
      </c>
      <c r="CV28" s="3" t="s">
        <v>167</v>
      </c>
      <c r="CZ28" s="1" t="s">
        <v>178</v>
      </c>
      <c r="DB28" s="3" t="s">
        <v>168</v>
      </c>
      <c r="DC28" s="3" t="s">
        <v>169</v>
      </c>
      <c r="DM28" s="1" t="s">
        <v>176</v>
      </c>
    </row>
    <row r="29" spans="1:117" x14ac:dyDescent="0.25">
      <c r="A29" s="3" t="s">
        <v>159</v>
      </c>
      <c r="B29" s="3" t="s">
        <v>159</v>
      </c>
      <c r="C29" s="3" t="s">
        <v>159</v>
      </c>
      <c r="D29" s="6" t="s">
        <v>285</v>
      </c>
      <c r="E29" s="1" t="s">
        <v>281</v>
      </c>
      <c r="F29" s="1">
        <v>633070452</v>
      </c>
      <c r="K29" s="1" t="s">
        <v>482</v>
      </c>
      <c r="M29" s="1">
        <v>24</v>
      </c>
      <c r="N29" s="1" t="s">
        <v>160</v>
      </c>
      <c r="O29" s="1" t="s">
        <v>161</v>
      </c>
      <c r="P29" s="1">
        <f t="shared" si="4"/>
        <v>5288.4297520661157</v>
      </c>
      <c r="Q29" s="1">
        <v>0</v>
      </c>
      <c r="R29" s="1" t="s">
        <v>162</v>
      </c>
      <c r="S29" s="1" t="s">
        <v>163</v>
      </c>
      <c r="W29" s="2" t="s">
        <v>188</v>
      </c>
      <c r="AC29" s="1">
        <v>10</v>
      </c>
      <c r="AD29" s="1">
        <v>20</v>
      </c>
      <c r="AE29" s="1">
        <v>30</v>
      </c>
      <c r="AF29" s="1">
        <v>30</v>
      </c>
      <c r="AG29" s="1" t="s">
        <v>162</v>
      </c>
      <c r="AH29" s="7" t="s">
        <v>483</v>
      </c>
      <c r="BX29" s="1" t="s">
        <v>165</v>
      </c>
      <c r="CC29" s="1" t="s">
        <v>175</v>
      </c>
      <c r="CD29" s="3" t="s">
        <v>166</v>
      </c>
      <c r="CV29" s="3" t="s">
        <v>167</v>
      </c>
      <c r="CZ29" s="1" t="s">
        <v>179</v>
      </c>
      <c r="DB29" s="3" t="s">
        <v>168</v>
      </c>
      <c r="DC29" s="3" t="s">
        <v>169</v>
      </c>
      <c r="DM29" s="1" t="s">
        <v>176</v>
      </c>
    </row>
    <row r="30" spans="1:117" x14ac:dyDescent="0.25">
      <c r="A30" s="3" t="s">
        <v>159</v>
      </c>
      <c r="B30" s="3" t="s">
        <v>159</v>
      </c>
      <c r="C30" s="3" t="s">
        <v>159</v>
      </c>
      <c r="D30" s="6" t="s">
        <v>285</v>
      </c>
      <c r="E30" s="1" t="s">
        <v>282</v>
      </c>
      <c r="F30" s="1">
        <v>633070453</v>
      </c>
      <c r="K30" s="1" t="s">
        <v>482</v>
      </c>
      <c r="M30" s="1">
        <v>24</v>
      </c>
      <c r="N30" s="1" t="s">
        <v>160</v>
      </c>
      <c r="O30" s="1" t="s">
        <v>161</v>
      </c>
      <c r="P30" s="1">
        <f t="shared" si="4"/>
        <v>5288.4297520661157</v>
      </c>
      <c r="Q30" s="1">
        <v>0</v>
      </c>
      <c r="R30" s="1" t="s">
        <v>162</v>
      </c>
      <c r="S30" s="1" t="s">
        <v>163</v>
      </c>
      <c r="W30" s="2" t="s">
        <v>188</v>
      </c>
      <c r="AC30" s="1">
        <v>10</v>
      </c>
      <c r="AD30" s="1">
        <v>20</v>
      </c>
      <c r="AE30" s="1">
        <v>30</v>
      </c>
      <c r="AF30" s="1">
        <v>30</v>
      </c>
      <c r="AG30" s="1" t="s">
        <v>162</v>
      </c>
      <c r="AH30" s="7" t="s">
        <v>483</v>
      </c>
      <c r="BX30" s="1" t="s">
        <v>165</v>
      </c>
      <c r="CC30" s="1" t="s">
        <v>175</v>
      </c>
      <c r="CD30" s="3" t="s">
        <v>166</v>
      </c>
      <c r="CV30" s="3" t="s">
        <v>167</v>
      </c>
      <c r="CZ30" s="1" t="s">
        <v>180</v>
      </c>
      <c r="DB30" s="3" t="s">
        <v>168</v>
      </c>
      <c r="DC30" s="3" t="s">
        <v>169</v>
      </c>
      <c r="DM30" s="1" t="s">
        <v>176</v>
      </c>
    </row>
    <row r="31" spans="1:117" x14ac:dyDescent="0.25">
      <c r="A31" s="3" t="s">
        <v>159</v>
      </c>
      <c r="B31" s="3" t="s">
        <v>159</v>
      </c>
      <c r="C31" s="3" t="s">
        <v>159</v>
      </c>
      <c r="D31" s="6" t="s">
        <v>285</v>
      </c>
      <c r="E31" s="1" t="s">
        <v>283</v>
      </c>
      <c r="F31" s="1">
        <v>633070454</v>
      </c>
      <c r="K31" s="1" t="s">
        <v>482</v>
      </c>
      <c r="M31" s="1">
        <v>24</v>
      </c>
      <c r="N31" s="1" t="s">
        <v>160</v>
      </c>
      <c r="O31" s="1" t="s">
        <v>161</v>
      </c>
      <c r="P31" s="1">
        <f t="shared" si="4"/>
        <v>5288.4297520661157</v>
      </c>
      <c r="Q31" s="1">
        <v>0</v>
      </c>
      <c r="R31" s="1" t="s">
        <v>162</v>
      </c>
      <c r="S31" s="1" t="s">
        <v>163</v>
      </c>
      <c r="W31" s="2" t="s">
        <v>188</v>
      </c>
      <c r="AC31" s="1">
        <v>10</v>
      </c>
      <c r="AD31" s="1">
        <v>20</v>
      </c>
      <c r="AE31" s="1">
        <v>30</v>
      </c>
      <c r="AF31" s="1">
        <v>30</v>
      </c>
      <c r="AG31" s="1" t="s">
        <v>162</v>
      </c>
      <c r="AH31" s="7" t="s">
        <v>483</v>
      </c>
      <c r="BX31" s="1" t="s">
        <v>165</v>
      </c>
      <c r="CC31" s="1" t="s">
        <v>175</v>
      </c>
      <c r="CD31" s="3" t="s">
        <v>166</v>
      </c>
      <c r="CV31" s="3" t="s">
        <v>167</v>
      </c>
      <c r="CZ31" s="1" t="s">
        <v>181</v>
      </c>
      <c r="DB31" s="3" t="s">
        <v>168</v>
      </c>
      <c r="DC31" s="3" t="s">
        <v>169</v>
      </c>
      <c r="DM31" s="1" t="s">
        <v>176</v>
      </c>
    </row>
    <row r="32" spans="1:117" x14ac:dyDescent="0.25">
      <c r="A32" s="3" t="s">
        <v>159</v>
      </c>
      <c r="B32" s="3" t="s">
        <v>159</v>
      </c>
      <c r="C32" s="3" t="s">
        <v>159</v>
      </c>
      <c r="D32" s="6" t="s">
        <v>285</v>
      </c>
      <c r="E32" s="1" t="s">
        <v>284</v>
      </c>
      <c r="F32" s="1">
        <v>633070455</v>
      </c>
      <c r="K32" s="1" t="s">
        <v>482</v>
      </c>
      <c r="M32" s="1">
        <v>24</v>
      </c>
      <c r="N32" s="1" t="s">
        <v>160</v>
      </c>
      <c r="O32" s="1" t="s">
        <v>161</v>
      </c>
      <c r="P32" s="1">
        <f>6399/1.21</f>
        <v>5288.4297520661157</v>
      </c>
      <c r="Q32" s="1">
        <v>0</v>
      </c>
      <c r="R32" s="1" t="s">
        <v>162</v>
      </c>
      <c r="S32" s="1" t="s">
        <v>163</v>
      </c>
      <c r="W32" s="2" t="s">
        <v>188</v>
      </c>
      <c r="AC32" s="1">
        <v>10</v>
      </c>
      <c r="AD32" s="1">
        <v>20</v>
      </c>
      <c r="AE32" s="1">
        <v>30</v>
      </c>
      <c r="AF32" s="1">
        <v>30</v>
      </c>
      <c r="AG32" s="1" t="s">
        <v>162</v>
      </c>
      <c r="AH32" s="7" t="s">
        <v>483</v>
      </c>
      <c r="BX32" s="1" t="s">
        <v>165</v>
      </c>
      <c r="CC32" s="1" t="s">
        <v>175</v>
      </c>
      <c r="CD32" s="3" t="s">
        <v>166</v>
      </c>
      <c r="CV32" s="3" t="s">
        <v>167</v>
      </c>
      <c r="CZ32" s="1" t="s">
        <v>187</v>
      </c>
      <c r="DB32" s="3" t="s">
        <v>168</v>
      </c>
      <c r="DC32" s="3" t="s">
        <v>169</v>
      </c>
      <c r="DM32" s="1" t="s">
        <v>176</v>
      </c>
    </row>
    <row r="33" spans="1:117" x14ac:dyDescent="0.25">
      <c r="A33" s="3" t="s">
        <v>159</v>
      </c>
      <c r="B33" s="3" t="s">
        <v>159</v>
      </c>
      <c r="C33" s="3" t="s">
        <v>159</v>
      </c>
      <c r="D33" s="6" t="s">
        <v>228</v>
      </c>
      <c r="E33" s="1" t="s">
        <v>293</v>
      </c>
      <c r="F33" s="1">
        <v>633070480</v>
      </c>
      <c r="K33" s="1" t="s">
        <v>482</v>
      </c>
      <c r="M33" s="1">
        <v>24</v>
      </c>
      <c r="N33" s="1" t="s">
        <v>160</v>
      </c>
      <c r="O33" s="1" t="s">
        <v>161</v>
      </c>
      <c r="P33" s="1">
        <f>4499/1.21</f>
        <v>3718.1818181818185</v>
      </c>
      <c r="Q33" s="1">
        <v>0</v>
      </c>
      <c r="R33" s="1" t="s">
        <v>162</v>
      </c>
      <c r="S33" s="1" t="s">
        <v>163</v>
      </c>
      <c r="W33" s="2" t="s">
        <v>189</v>
      </c>
      <c r="AC33" s="1">
        <v>10</v>
      </c>
      <c r="AD33" s="1">
        <v>20</v>
      </c>
      <c r="AE33" s="1">
        <v>30</v>
      </c>
      <c r="AF33" s="1">
        <v>30</v>
      </c>
      <c r="AG33" s="1" t="s">
        <v>162</v>
      </c>
      <c r="AH33" s="7" t="s">
        <v>483</v>
      </c>
      <c r="BX33" s="1" t="s">
        <v>165</v>
      </c>
      <c r="CC33" s="1" t="s">
        <v>175</v>
      </c>
      <c r="CD33" s="3" t="s">
        <v>166</v>
      </c>
      <c r="CV33" s="3" t="s">
        <v>167</v>
      </c>
      <c r="CZ33" s="1" t="s">
        <v>177</v>
      </c>
      <c r="DB33" s="3" t="s">
        <v>168</v>
      </c>
      <c r="DC33" s="3" t="s">
        <v>169</v>
      </c>
      <c r="DM33" s="1" t="s">
        <v>176</v>
      </c>
    </row>
    <row r="34" spans="1:117" x14ac:dyDescent="0.25">
      <c r="A34" s="3" t="s">
        <v>159</v>
      </c>
      <c r="B34" s="3" t="s">
        <v>159</v>
      </c>
      <c r="C34" s="3" t="s">
        <v>159</v>
      </c>
      <c r="D34" s="6" t="s">
        <v>228</v>
      </c>
      <c r="E34" s="1" t="s">
        <v>294</v>
      </c>
      <c r="F34" s="1">
        <v>633070481</v>
      </c>
      <c r="K34" s="1" t="s">
        <v>482</v>
      </c>
      <c r="M34" s="1">
        <v>24</v>
      </c>
      <c r="N34" s="1" t="s">
        <v>160</v>
      </c>
      <c r="O34" s="1" t="s">
        <v>161</v>
      </c>
      <c r="P34" s="1">
        <f t="shared" ref="P34:P44" si="5">4499/1.21</f>
        <v>3718.1818181818185</v>
      </c>
      <c r="Q34" s="1">
        <v>0</v>
      </c>
      <c r="R34" s="1" t="s">
        <v>162</v>
      </c>
      <c r="S34" s="1" t="s">
        <v>163</v>
      </c>
      <c r="W34" s="2" t="s">
        <v>189</v>
      </c>
      <c r="AC34" s="1">
        <v>10</v>
      </c>
      <c r="AD34" s="1">
        <v>20</v>
      </c>
      <c r="AE34" s="1">
        <v>30</v>
      </c>
      <c r="AF34" s="1">
        <v>30</v>
      </c>
      <c r="AG34" s="1" t="s">
        <v>162</v>
      </c>
      <c r="AH34" s="7" t="s">
        <v>483</v>
      </c>
      <c r="BX34" s="1" t="s">
        <v>165</v>
      </c>
      <c r="CC34" s="1" t="s">
        <v>175</v>
      </c>
      <c r="CD34" s="3" t="s">
        <v>166</v>
      </c>
      <c r="CV34" s="3" t="s">
        <v>167</v>
      </c>
      <c r="CZ34" s="1" t="s">
        <v>178</v>
      </c>
      <c r="DB34" s="3" t="s">
        <v>168</v>
      </c>
      <c r="DC34" s="3" t="s">
        <v>169</v>
      </c>
      <c r="DM34" s="1" t="s">
        <v>176</v>
      </c>
    </row>
    <row r="35" spans="1:117" x14ac:dyDescent="0.25">
      <c r="A35" s="3" t="s">
        <v>159</v>
      </c>
      <c r="B35" s="3" t="s">
        <v>159</v>
      </c>
      <c r="C35" s="3" t="s">
        <v>159</v>
      </c>
      <c r="D35" s="6" t="s">
        <v>228</v>
      </c>
      <c r="E35" s="1" t="s">
        <v>295</v>
      </c>
      <c r="F35" s="1">
        <v>633070482</v>
      </c>
      <c r="K35" s="1" t="s">
        <v>482</v>
      </c>
      <c r="M35" s="1">
        <v>24</v>
      </c>
      <c r="N35" s="1" t="s">
        <v>160</v>
      </c>
      <c r="O35" s="1" t="s">
        <v>161</v>
      </c>
      <c r="P35" s="1">
        <f t="shared" si="5"/>
        <v>3718.1818181818185</v>
      </c>
      <c r="Q35" s="1">
        <v>0</v>
      </c>
      <c r="R35" s="1" t="s">
        <v>162</v>
      </c>
      <c r="S35" s="1" t="s">
        <v>163</v>
      </c>
      <c r="W35" s="2" t="s">
        <v>189</v>
      </c>
      <c r="AC35" s="1">
        <v>10</v>
      </c>
      <c r="AD35" s="1">
        <v>20</v>
      </c>
      <c r="AE35" s="1">
        <v>30</v>
      </c>
      <c r="AF35" s="1">
        <v>30</v>
      </c>
      <c r="AG35" s="1" t="s">
        <v>162</v>
      </c>
      <c r="AH35" s="7" t="s">
        <v>483</v>
      </c>
      <c r="BX35" s="1" t="s">
        <v>165</v>
      </c>
      <c r="CC35" s="1" t="s">
        <v>175</v>
      </c>
      <c r="CD35" s="3" t="s">
        <v>166</v>
      </c>
      <c r="CV35" s="3" t="s">
        <v>167</v>
      </c>
      <c r="CZ35" s="1" t="s">
        <v>179</v>
      </c>
      <c r="DB35" s="3" t="s">
        <v>168</v>
      </c>
      <c r="DC35" s="3" t="s">
        <v>169</v>
      </c>
      <c r="DM35" s="1" t="s">
        <v>176</v>
      </c>
    </row>
    <row r="36" spans="1:117" x14ac:dyDescent="0.25">
      <c r="A36" s="3" t="s">
        <v>159</v>
      </c>
      <c r="B36" s="3" t="s">
        <v>159</v>
      </c>
      <c r="C36" s="3" t="s">
        <v>159</v>
      </c>
      <c r="D36" s="6" t="s">
        <v>228</v>
      </c>
      <c r="E36" s="1" t="s">
        <v>296</v>
      </c>
      <c r="F36" s="1">
        <v>633070483</v>
      </c>
      <c r="K36" s="1" t="s">
        <v>482</v>
      </c>
      <c r="M36" s="1">
        <v>24</v>
      </c>
      <c r="N36" s="1" t="s">
        <v>160</v>
      </c>
      <c r="O36" s="1" t="s">
        <v>161</v>
      </c>
      <c r="P36" s="1">
        <f t="shared" si="5"/>
        <v>3718.1818181818185</v>
      </c>
      <c r="Q36" s="1">
        <v>0</v>
      </c>
      <c r="R36" s="1" t="s">
        <v>162</v>
      </c>
      <c r="S36" s="1" t="s">
        <v>163</v>
      </c>
      <c r="W36" s="2" t="s">
        <v>189</v>
      </c>
      <c r="AC36" s="1">
        <v>10</v>
      </c>
      <c r="AD36" s="1">
        <v>20</v>
      </c>
      <c r="AE36" s="1">
        <v>30</v>
      </c>
      <c r="AF36" s="1">
        <v>30</v>
      </c>
      <c r="AG36" s="1" t="s">
        <v>162</v>
      </c>
      <c r="AH36" s="7" t="s">
        <v>483</v>
      </c>
      <c r="BX36" s="1" t="s">
        <v>165</v>
      </c>
      <c r="CC36" s="1" t="s">
        <v>175</v>
      </c>
      <c r="CD36" s="3" t="s">
        <v>166</v>
      </c>
      <c r="CV36" s="3" t="s">
        <v>167</v>
      </c>
      <c r="CZ36" s="1" t="s">
        <v>180</v>
      </c>
      <c r="DB36" s="3" t="s">
        <v>168</v>
      </c>
      <c r="DC36" s="3" t="s">
        <v>169</v>
      </c>
      <c r="DM36" s="1" t="s">
        <v>176</v>
      </c>
    </row>
    <row r="37" spans="1:117" x14ac:dyDescent="0.25">
      <c r="A37" s="3" t="s">
        <v>159</v>
      </c>
      <c r="B37" s="3" t="s">
        <v>159</v>
      </c>
      <c r="C37" s="3" t="s">
        <v>159</v>
      </c>
      <c r="D37" s="6" t="s">
        <v>228</v>
      </c>
      <c r="E37" s="1" t="s">
        <v>297</v>
      </c>
      <c r="F37" s="1">
        <v>633070484</v>
      </c>
      <c r="K37" s="1" t="s">
        <v>482</v>
      </c>
      <c r="M37" s="1">
        <v>24</v>
      </c>
      <c r="N37" s="1" t="s">
        <v>160</v>
      </c>
      <c r="O37" s="1" t="s">
        <v>161</v>
      </c>
      <c r="P37" s="1">
        <f t="shared" si="5"/>
        <v>3718.1818181818185</v>
      </c>
      <c r="Q37" s="1">
        <v>0</v>
      </c>
      <c r="R37" s="1" t="s">
        <v>162</v>
      </c>
      <c r="S37" s="1" t="s">
        <v>163</v>
      </c>
      <c r="W37" s="2" t="s">
        <v>189</v>
      </c>
      <c r="AC37" s="1">
        <v>10</v>
      </c>
      <c r="AD37" s="1">
        <v>20</v>
      </c>
      <c r="AE37" s="1">
        <v>30</v>
      </c>
      <c r="AF37" s="1">
        <v>30</v>
      </c>
      <c r="AG37" s="1" t="s">
        <v>162</v>
      </c>
      <c r="AH37" s="7" t="s">
        <v>483</v>
      </c>
      <c r="BX37" s="1" t="s">
        <v>165</v>
      </c>
      <c r="CC37" s="1" t="s">
        <v>175</v>
      </c>
      <c r="CD37" s="3" t="s">
        <v>166</v>
      </c>
      <c r="CV37" s="3" t="s">
        <v>167</v>
      </c>
      <c r="CZ37" s="1" t="s">
        <v>181</v>
      </c>
      <c r="DB37" s="3" t="s">
        <v>168</v>
      </c>
      <c r="DC37" s="3" t="s">
        <v>169</v>
      </c>
      <c r="DM37" s="1" t="s">
        <v>176</v>
      </c>
    </row>
    <row r="38" spans="1:117" x14ac:dyDescent="0.25">
      <c r="A38" s="3" t="s">
        <v>159</v>
      </c>
      <c r="B38" s="3" t="s">
        <v>159</v>
      </c>
      <c r="C38" s="3" t="s">
        <v>159</v>
      </c>
      <c r="D38" s="6" t="s">
        <v>228</v>
      </c>
      <c r="E38" s="1" t="s">
        <v>298</v>
      </c>
      <c r="F38" s="1">
        <v>633070485</v>
      </c>
      <c r="K38" s="1" t="s">
        <v>482</v>
      </c>
      <c r="M38" s="1">
        <v>24</v>
      </c>
      <c r="N38" s="1" t="s">
        <v>160</v>
      </c>
      <c r="O38" s="1" t="s">
        <v>161</v>
      </c>
      <c r="P38" s="1">
        <f t="shared" si="5"/>
        <v>3718.1818181818185</v>
      </c>
      <c r="Q38" s="1">
        <v>0</v>
      </c>
      <c r="R38" s="1" t="s">
        <v>162</v>
      </c>
      <c r="S38" s="1" t="s">
        <v>163</v>
      </c>
      <c r="W38" s="2" t="s">
        <v>189</v>
      </c>
      <c r="AC38" s="1">
        <v>10</v>
      </c>
      <c r="AD38" s="1">
        <v>20</v>
      </c>
      <c r="AE38" s="1">
        <v>30</v>
      </c>
      <c r="AF38" s="1">
        <v>30</v>
      </c>
      <c r="AG38" s="1" t="s">
        <v>162</v>
      </c>
      <c r="AH38" s="7" t="s">
        <v>483</v>
      </c>
      <c r="BX38" s="1" t="s">
        <v>165</v>
      </c>
      <c r="CC38" s="1" t="s">
        <v>175</v>
      </c>
      <c r="CD38" s="3" t="s">
        <v>166</v>
      </c>
      <c r="CV38" s="3" t="s">
        <v>167</v>
      </c>
      <c r="CZ38" s="1" t="s">
        <v>187</v>
      </c>
      <c r="DB38" s="3" t="s">
        <v>168</v>
      </c>
      <c r="DC38" s="3" t="s">
        <v>169</v>
      </c>
      <c r="DM38" s="1" t="s">
        <v>176</v>
      </c>
    </row>
    <row r="39" spans="1:117" x14ac:dyDescent="0.25">
      <c r="A39" s="3" t="s">
        <v>159</v>
      </c>
      <c r="B39" s="3" t="s">
        <v>159</v>
      </c>
      <c r="C39" s="3" t="s">
        <v>159</v>
      </c>
      <c r="D39" s="6" t="s">
        <v>286</v>
      </c>
      <c r="E39" s="1" t="s">
        <v>299</v>
      </c>
      <c r="F39" s="1">
        <v>633070470</v>
      </c>
      <c r="K39" s="1" t="s">
        <v>482</v>
      </c>
      <c r="M39" s="1">
        <v>24</v>
      </c>
      <c r="N39" s="1" t="s">
        <v>160</v>
      </c>
      <c r="O39" s="1" t="s">
        <v>161</v>
      </c>
      <c r="P39" s="1">
        <f t="shared" si="5"/>
        <v>3718.1818181818185</v>
      </c>
      <c r="Q39" s="1">
        <v>0</v>
      </c>
      <c r="R39" s="1" t="s">
        <v>162</v>
      </c>
      <c r="S39" s="1" t="s">
        <v>163</v>
      </c>
      <c r="W39" s="2" t="s">
        <v>189</v>
      </c>
      <c r="AC39" s="1">
        <v>10</v>
      </c>
      <c r="AD39" s="1">
        <v>20</v>
      </c>
      <c r="AE39" s="1">
        <v>30</v>
      </c>
      <c r="AF39" s="1">
        <v>30</v>
      </c>
      <c r="AG39" s="1" t="s">
        <v>162</v>
      </c>
      <c r="AH39" s="7" t="s">
        <v>483</v>
      </c>
      <c r="BX39" s="1" t="s">
        <v>165</v>
      </c>
      <c r="CC39" s="1" t="s">
        <v>175</v>
      </c>
      <c r="CD39" s="3" t="s">
        <v>166</v>
      </c>
      <c r="CV39" s="3" t="s">
        <v>167</v>
      </c>
      <c r="CZ39" s="1" t="s">
        <v>177</v>
      </c>
      <c r="DB39" s="3" t="s">
        <v>168</v>
      </c>
      <c r="DC39" s="3" t="s">
        <v>169</v>
      </c>
      <c r="DM39" s="1" t="s">
        <v>176</v>
      </c>
    </row>
    <row r="40" spans="1:117" x14ac:dyDescent="0.25">
      <c r="A40" s="3" t="s">
        <v>159</v>
      </c>
      <c r="B40" s="3" t="s">
        <v>159</v>
      </c>
      <c r="C40" s="3" t="s">
        <v>159</v>
      </c>
      <c r="D40" s="6" t="s">
        <v>286</v>
      </c>
      <c r="E40" s="1" t="s">
        <v>300</v>
      </c>
      <c r="F40" s="1">
        <v>633070471</v>
      </c>
      <c r="K40" s="1" t="s">
        <v>482</v>
      </c>
      <c r="M40" s="1">
        <v>24</v>
      </c>
      <c r="N40" s="1" t="s">
        <v>160</v>
      </c>
      <c r="O40" s="1" t="s">
        <v>161</v>
      </c>
      <c r="P40" s="1">
        <f t="shared" si="5"/>
        <v>3718.1818181818185</v>
      </c>
      <c r="Q40" s="1">
        <v>0</v>
      </c>
      <c r="R40" s="1" t="s">
        <v>162</v>
      </c>
      <c r="S40" s="1" t="s">
        <v>163</v>
      </c>
      <c r="W40" s="2" t="s">
        <v>189</v>
      </c>
      <c r="AC40" s="1">
        <v>10</v>
      </c>
      <c r="AD40" s="1">
        <v>20</v>
      </c>
      <c r="AE40" s="1">
        <v>30</v>
      </c>
      <c r="AF40" s="1">
        <v>30</v>
      </c>
      <c r="AG40" s="1" t="s">
        <v>162</v>
      </c>
      <c r="AH40" s="7" t="s">
        <v>483</v>
      </c>
      <c r="BX40" s="1" t="s">
        <v>165</v>
      </c>
      <c r="CC40" s="1" t="s">
        <v>175</v>
      </c>
      <c r="CD40" s="3" t="s">
        <v>166</v>
      </c>
      <c r="CV40" s="3" t="s">
        <v>167</v>
      </c>
      <c r="CZ40" s="1" t="s">
        <v>178</v>
      </c>
      <c r="DB40" s="3" t="s">
        <v>168</v>
      </c>
      <c r="DC40" s="3" t="s">
        <v>169</v>
      </c>
      <c r="DM40" s="1" t="s">
        <v>176</v>
      </c>
    </row>
    <row r="41" spans="1:117" x14ac:dyDescent="0.25">
      <c r="A41" s="3" t="s">
        <v>159</v>
      </c>
      <c r="B41" s="3" t="s">
        <v>159</v>
      </c>
      <c r="C41" s="3" t="s">
        <v>159</v>
      </c>
      <c r="D41" s="6" t="s">
        <v>286</v>
      </c>
      <c r="E41" s="1" t="s">
        <v>301</v>
      </c>
      <c r="F41" s="1">
        <v>633070472</v>
      </c>
      <c r="K41" s="1" t="s">
        <v>482</v>
      </c>
      <c r="M41" s="1">
        <v>24</v>
      </c>
      <c r="N41" s="1" t="s">
        <v>160</v>
      </c>
      <c r="O41" s="1" t="s">
        <v>161</v>
      </c>
      <c r="P41" s="1">
        <f t="shared" si="5"/>
        <v>3718.1818181818185</v>
      </c>
      <c r="Q41" s="1">
        <v>0</v>
      </c>
      <c r="R41" s="1" t="s">
        <v>162</v>
      </c>
      <c r="S41" s="1" t="s">
        <v>163</v>
      </c>
      <c r="W41" s="2" t="s">
        <v>189</v>
      </c>
      <c r="AC41" s="1">
        <v>10</v>
      </c>
      <c r="AD41" s="1">
        <v>20</v>
      </c>
      <c r="AE41" s="1">
        <v>30</v>
      </c>
      <c r="AF41" s="1">
        <v>30</v>
      </c>
      <c r="AG41" s="1" t="s">
        <v>162</v>
      </c>
      <c r="AH41" s="7" t="s">
        <v>483</v>
      </c>
      <c r="BX41" s="1" t="s">
        <v>165</v>
      </c>
      <c r="CC41" s="1" t="s">
        <v>175</v>
      </c>
      <c r="CD41" s="3" t="s">
        <v>166</v>
      </c>
      <c r="CV41" s="3" t="s">
        <v>167</v>
      </c>
      <c r="CZ41" s="1" t="s">
        <v>179</v>
      </c>
      <c r="DB41" s="3" t="s">
        <v>168</v>
      </c>
      <c r="DC41" s="3" t="s">
        <v>169</v>
      </c>
      <c r="DM41" s="1" t="s">
        <v>176</v>
      </c>
    </row>
    <row r="42" spans="1:117" x14ac:dyDescent="0.25">
      <c r="A42" s="3" t="s">
        <v>159</v>
      </c>
      <c r="B42" s="3" t="s">
        <v>159</v>
      </c>
      <c r="C42" s="3" t="s">
        <v>159</v>
      </c>
      <c r="D42" s="6" t="s">
        <v>286</v>
      </c>
      <c r="E42" s="1" t="s">
        <v>302</v>
      </c>
      <c r="F42" s="1">
        <v>633070473</v>
      </c>
      <c r="K42" s="1" t="s">
        <v>482</v>
      </c>
      <c r="M42" s="1">
        <v>24</v>
      </c>
      <c r="N42" s="1" t="s">
        <v>160</v>
      </c>
      <c r="O42" s="1" t="s">
        <v>161</v>
      </c>
      <c r="P42" s="1">
        <f t="shared" si="5"/>
        <v>3718.1818181818185</v>
      </c>
      <c r="Q42" s="1">
        <v>0</v>
      </c>
      <c r="R42" s="1" t="s">
        <v>162</v>
      </c>
      <c r="S42" s="1" t="s">
        <v>163</v>
      </c>
      <c r="W42" s="2" t="s">
        <v>189</v>
      </c>
      <c r="AC42" s="1">
        <v>10</v>
      </c>
      <c r="AD42" s="1">
        <v>20</v>
      </c>
      <c r="AE42" s="1">
        <v>30</v>
      </c>
      <c r="AF42" s="1">
        <v>30</v>
      </c>
      <c r="AG42" s="1" t="s">
        <v>162</v>
      </c>
      <c r="AH42" s="7" t="s">
        <v>483</v>
      </c>
      <c r="BX42" s="1" t="s">
        <v>165</v>
      </c>
      <c r="CC42" s="1" t="s">
        <v>175</v>
      </c>
      <c r="CD42" s="3" t="s">
        <v>166</v>
      </c>
      <c r="CV42" s="3" t="s">
        <v>167</v>
      </c>
      <c r="CZ42" s="1" t="s">
        <v>180</v>
      </c>
      <c r="DB42" s="3" t="s">
        <v>168</v>
      </c>
      <c r="DC42" s="3" t="s">
        <v>169</v>
      </c>
      <c r="DM42" s="1" t="s">
        <v>176</v>
      </c>
    </row>
    <row r="43" spans="1:117" x14ac:dyDescent="0.25">
      <c r="A43" s="3" t="s">
        <v>159</v>
      </c>
      <c r="B43" s="3" t="s">
        <v>159</v>
      </c>
      <c r="C43" s="3" t="s">
        <v>159</v>
      </c>
      <c r="D43" s="6" t="s">
        <v>286</v>
      </c>
      <c r="E43" s="1" t="s">
        <v>303</v>
      </c>
      <c r="F43" s="1">
        <v>633070474</v>
      </c>
      <c r="K43" s="1" t="s">
        <v>482</v>
      </c>
      <c r="M43" s="1">
        <v>24</v>
      </c>
      <c r="N43" s="1" t="s">
        <v>160</v>
      </c>
      <c r="O43" s="1" t="s">
        <v>161</v>
      </c>
      <c r="P43" s="1">
        <f t="shared" si="5"/>
        <v>3718.1818181818185</v>
      </c>
      <c r="Q43" s="1">
        <v>0</v>
      </c>
      <c r="R43" s="1" t="s">
        <v>162</v>
      </c>
      <c r="S43" s="1" t="s">
        <v>163</v>
      </c>
      <c r="W43" s="2" t="s">
        <v>189</v>
      </c>
      <c r="AC43" s="1">
        <v>10</v>
      </c>
      <c r="AD43" s="1">
        <v>20</v>
      </c>
      <c r="AE43" s="1">
        <v>30</v>
      </c>
      <c r="AF43" s="1">
        <v>30</v>
      </c>
      <c r="AG43" s="1" t="s">
        <v>162</v>
      </c>
      <c r="AH43" s="7" t="s">
        <v>483</v>
      </c>
      <c r="BX43" s="1" t="s">
        <v>165</v>
      </c>
      <c r="CC43" s="1" t="s">
        <v>175</v>
      </c>
      <c r="CD43" s="3" t="s">
        <v>166</v>
      </c>
      <c r="CV43" s="3" t="s">
        <v>167</v>
      </c>
      <c r="CZ43" s="1" t="s">
        <v>181</v>
      </c>
      <c r="DB43" s="3" t="s">
        <v>168</v>
      </c>
      <c r="DC43" s="3" t="s">
        <v>169</v>
      </c>
      <c r="DM43" s="1" t="s">
        <v>176</v>
      </c>
    </row>
    <row r="44" spans="1:117" x14ac:dyDescent="0.25">
      <c r="A44" s="3" t="s">
        <v>159</v>
      </c>
      <c r="B44" s="3" t="s">
        <v>159</v>
      </c>
      <c r="C44" s="3" t="s">
        <v>159</v>
      </c>
      <c r="D44" s="6" t="s">
        <v>286</v>
      </c>
      <c r="E44" s="1" t="s">
        <v>304</v>
      </c>
      <c r="F44" s="1">
        <v>633070475</v>
      </c>
      <c r="K44" s="1" t="s">
        <v>482</v>
      </c>
      <c r="M44" s="1">
        <v>24</v>
      </c>
      <c r="N44" s="1" t="s">
        <v>160</v>
      </c>
      <c r="O44" s="1" t="s">
        <v>161</v>
      </c>
      <c r="P44" s="1">
        <f t="shared" si="5"/>
        <v>3718.1818181818185</v>
      </c>
      <c r="Q44" s="1">
        <v>0</v>
      </c>
      <c r="R44" s="1" t="s">
        <v>162</v>
      </c>
      <c r="S44" s="1" t="s">
        <v>163</v>
      </c>
      <c r="W44" s="2" t="s">
        <v>189</v>
      </c>
      <c r="AC44" s="1">
        <v>10</v>
      </c>
      <c r="AD44" s="1">
        <v>20</v>
      </c>
      <c r="AE44" s="1">
        <v>30</v>
      </c>
      <c r="AF44" s="1">
        <v>30</v>
      </c>
      <c r="AG44" s="1" t="s">
        <v>162</v>
      </c>
      <c r="AH44" s="7" t="s">
        <v>483</v>
      </c>
      <c r="BX44" s="1" t="s">
        <v>165</v>
      </c>
      <c r="CC44" s="1" t="s">
        <v>175</v>
      </c>
      <c r="CD44" s="3" t="s">
        <v>166</v>
      </c>
      <c r="CV44" s="3" t="s">
        <v>167</v>
      </c>
      <c r="CZ44" s="1" t="s">
        <v>187</v>
      </c>
      <c r="DB44" s="3" t="s">
        <v>168</v>
      </c>
      <c r="DC44" s="3" t="s">
        <v>169</v>
      </c>
      <c r="DM44" s="1" t="s">
        <v>176</v>
      </c>
    </row>
    <row r="45" spans="1:117" x14ac:dyDescent="0.25">
      <c r="A45" s="3" t="s">
        <v>159</v>
      </c>
      <c r="B45" s="3" t="s">
        <v>159</v>
      </c>
      <c r="C45" s="3" t="s">
        <v>159</v>
      </c>
      <c r="D45" s="6" t="s">
        <v>229</v>
      </c>
      <c r="E45" s="1" t="s">
        <v>305</v>
      </c>
      <c r="F45" s="1">
        <v>633070410</v>
      </c>
      <c r="K45" s="1" t="s">
        <v>482</v>
      </c>
      <c r="M45" s="1">
        <v>24</v>
      </c>
      <c r="N45" s="1" t="s">
        <v>160</v>
      </c>
      <c r="O45" s="1" t="s">
        <v>161</v>
      </c>
      <c r="P45" s="1">
        <f>5999/1.21</f>
        <v>4957.8512396694214</v>
      </c>
      <c r="Q45" s="1">
        <v>0</v>
      </c>
      <c r="R45" s="1" t="s">
        <v>162</v>
      </c>
      <c r="S45" s="1" t="s">
        <v>163</v>
      </c>
      <c r="W45" s="2" t="s">
        <v>191</v>
      </c>
      <c r="AC45" s="1">
        <v>10</v>
      </c>
      <c r="AD45" s="1">
        <v>20</v>
      </c>
      <c r="AE45" s="1">
        <v>30</v>
      </c>
      <c r="AF45" s="1">
        <v>30</v>
      </c>
      <c r="AG45" s="1" t="s">
        <v>162</v>
      </c>
      <c r="AH45" s="7" t="s">
        <v>483</v>
      </c>
      <c r="BX45" s="1" t="s">
        <v>165</v>
      </c>
      <c r="CC45" s="1" t="s">
        <v>175</v>
      </c>
      <c r="CD45" s="3" t="s">
        <v>166</v>
      </c>
      <c r="CV45" s="3" t="s">
        <v>190</v>
      </c>
      <c r="CZ45" s="1" t="s">
        <v>177</v>
      </c>
      <c r="DB45" s="3" t="s">
        <v>168</v>
      </c>
      <c r="DC45" s="3" t="s">
        <v>169</v>
      </c>
      <c r="DM45" s="1" t="s">
        <v>176</v>
      </c>
    </row>
    <row r="46" spans="1:117" x14ac:dyDescent="0.25">
      <c r="A46" s="3" t="s">
        <v>159</v>
      </c>
      <c r="B46" s="3" t="s">
        <v>159</v>
      </c>
      <c r="C46" s="3" t="s">
        <v>159</v>
      </c>
      <c r="D46" s="6" t="s">
        <v>229</v>
      </c>
      <c r="E46" s="1" t="s">
        <v>306</v>
      </c>
      <c r="F46" s="1">
        <v>633070411</v>
      </c>
      <c r="K46" s="1" t="s">
        <v>482</v>
      </c>
      <c r="M46" s="1">
        <v>24</v>
      </c>
      <c r="N46" s="1" t="s">
        <v>160</v>
      </c>
      <c r="O46" s="1" t="s">
        <v>161</v>
      </c>
      <c r="P46" s="1">
        <f t="shared" ref="P46:P56" si="6">5999/1.21</f>
        <v>4957.8512396694214</v>
      </c>
      <c r="Q46" s="1">
        <v>0</v>
      </c>
      <c r="R46" s="1" t="s">
        <v>162</v>
      </c>
      <c r="S46" s="1" t="s">
        <v>163</v>
      </c>
      <c r="W46" s="2" t="s">
        <v>191</v>
      </c>
      <c r="AC46" s="1">
        <v>10</v>
      </c>
      <c r="AD46" s="1">
        <v>20</v>
      </c>
      <c r="AE46" s="1">
        <v>30</v>
      </c>
      <c r="AF46" s="1">
        <v>30</v>
      </c>
      <c r="AG46" s="1" t="s">
        <v>162</v>
      </c>
      <c r="AH46" s="7" t="s">
        <v>483</v>
      </c>
      <c r="BX46" s="1" t="s">
        <v>165</v>
      </c>
      <c r="CC46" s="1" t="s">
        <v>175</v>
      </c>
      <c r="CD46" s="3" t="s">
        <v>166</v>
      </c>
      <c r="CV46" s="3" t="s">
        <v>190</v>
      </c>
      <c r="CZ46" s="1" t="s">
        <v>178</v>
      </c>
      <c r="DB46" s="3" t="s">
        <v>168</v>
      </c>
      <c r="DC46" s="3" t="s">
        <v>169</v>
      </c>
      <c r="DM46" s="1" t="s">
        <v>176</v>
      </c>
    </row>
    <row r="47" spans="1:117" x14ac:dyDescent="0.25">
      <c r="A47" s="3" t="s">
        <v>159</v>
      </c>
      <c r="B47" s="3" t="s">
        <v>159</v>
      </c>
      <c r="C47" s="3" t="s">
        <v>159</v>
      </c>
      <c r="D47" s="6" t="s">
        <v>229</v>
      </c>
      <c r="E47" s="1" t="s">
        <v>307</v>
      </c>
      <c r="F47" s="1">
        <v>633070412</v>
      </c>
      <c r="K47" s="1" t="s">
        <v>482</v>
      </c>
      <c r="M47" s="1">
        <v>24</v>
      </c>
      <c r="N47" s="1" t="s">
        <v>160</v>
      </c>
      <c r="O47" s="1" t="s">
        <v>161</v>
      </c>
      <c r="P47" s="1">
        <f t="shared" si="6"/>
        <v>4957.8512396694214</v>
      </c>
      <c r="Q47" s="1">
        <v>0</v>
      </c>
      <c r="R47" s="1" t="s">
        <v>162</v>
      </c>
      <c r="S47" s="1" t="s">
        <v>163</v>
      </c>
      <c r="W47" s="2" t="s">
        <v>191</v>
      </c>
      <c r="AC47" s="1">
        <v>10</v>
      </c>
      <c r="AD47" s="1">
        <v>20</v>
      </c>
      <c r="AE47" s="1">
        <v>30</v>
      </c>
      <c r="AF47" s="1">
        <v>30</v>
      </c>
      <c r="AG47" s="1" t="s">
        <v>162</v>
      </c>
      <c r="AH47" s="7" t="s">
        <v>483</v>
      </c>
      <c r="BX47" s="1" t="s">
        <v>165</v>
      </c>
      <c r="CC47" s="1" t="s">
        <v>175</v>
      </c>
      <c r="CD47" s="3" t="s">
        <v>166</v>
      </c>
      <c r="CV47" s="3" t="s">
        <v>190</v>
      </c>
      <c r="CZ47" s="1" t="s">
        <v>179</v>
      </c>
      <c r="DB47" s="3" t="s">
        <v>168</v>
      </c>
      <c r="DC47" s="3" t="s">
        <v>169</v>
      </c>
      <c r="DM47" s="1" t="s">
        <v>176</v>
      </c>
    </row>
    <row r="48" spans="1:117" x14ac:dyDescent="0.25">
      <c r="A48" s="3" t="s">
        <v>159</v>
      </c>
      <c r="B48" s="3" t="s">
        <v>159</v>
      </c>
      <c r="C48" s="3" t="s">
        <v>159</v>
      </c>
      <c r="D48" s="6" t="s">
        <v>229</v>
      </c>
      <c r="E48" s="1" t="s">
        <v>308</v>
      </c>
      <c r="F48" s="1">
        <v>633070413</v>
      </c>
      <c r="K48" s="1" t="s">
        <v>482</v>
      </c>
      <c r="M48" s="1">
        <v>24</v>
      </c>
      <c r="N48" s="1" t="s">
        <v>160</v>
      </c>
      <c r="O48" s="1" t="s">
        <v>161</v>
      </c>
      <c r="P48" s="1">
        <f t="shared" si="6"/>
        <v>4957.8512396694214</v>
      </c>
      <c r="Q48" s="1">
        <v>0</v>
      </c>
      <c r="R48" s="1" t="s">
        <v>162</v>
      </c>
      <c r="S48" s="1" t="s">
        <v>163</v>
      </c>
      <c r="W48" s="2" t="s">
        <v>191</v>
      </c>
      <c r="AC48" s="1">
        <v>10</v>
      </c>
      <c r="AD48" s="1">
        <v>20</v>
      </c>
      <c r="AE48" s="1">
        <v>30</v>
      </c>
      <c r="AF48" s="1">
        <v>30</v>
      </c>
      <c r="AG48" s="1" t="s">
        <v>162</v>
      </c>
      <c r="AH48" s="7" t="s">
        <v>483</v>
      </c>
      <c r="BX48" s="1" t="s">
        <v>165</v>
      </c>
      <c r="CC48" s="1" t="s">
        <v>175</v>
      </c>
      <c r="CD48" s="3" t="s">
        <v>166</v>
      </c>
      <c r="CV48" s="3" t="s">
        <v>190</v>
      </c>
      <c r="CZ48" s="1" t="s">
        <v>180</v>
      </c>
      <c r="DB48" s="3" t="s">
        <v>168</v>
      </c>
      <c r="DC48" s="3" t="s">
        <v>169</v>
      </c>
      <c r="DM48" s="1" t="s">
        <v>176</v>
      </c>
    </row>
    <row r="49" spans="1:117" x14ac:dyDescent="0.25">
      <c r="A49" s="3" t="s">
        <v>159</v>
      </c>
      <c r="B49" s="3" t="s">
        <v>159</v>
      </c>
      <c r="C49" s="3" t="s">
        <v>159</v>
      </c>
      <c r="D49" s="6" t="s">
        <v>229</v>
      </c>
      <c r="E49" s="1" t="s">
        <v>309</v>
      </c>
      <c r="F49" s="1">
        <v>633070414</v>
      </c>
      <c r="K49" s="1" t="s">
        <v>482</v>
      </c>
      <c r="M49" s="1">
        <v>24</v>
      </c>
      <c r="N49" s="1" t="s">
        <v>160</v>
      </c>
      <c r="O49" s="1" t="s">
        <v>161</v>
      </c>
      <c r="P49" s="1">
        <f t="shared" si="6"/>
        <v>4957.8512396694214</v>
      </c>
      <c r="Q49" s="1">
        <v>0</v>
      </c>
      <c r="R49" s="1" t="s">
        <v>162</v>
      </c>
      <c r="S49" s="1" t="s">
        <v>163</v>
      </c>
      <c r="W49" s="2" t="s">
        <v>191</v>
      </c>
      <c r="AC49" s="1">
        <v>10</v>
      </c>
      <c r="AD49" s="1">
        <v>20</v>
      </c>
      <c r="AE49" s="1">
        <v>30</v>
      </c>
      <c r="AF49" s="1">
        <v>30</v>
      </c>
      <c r="AG49" s="1" t="s">
        <v>162</v>
      </c>
      <c r="AH49" s="7" t="s">
        <v>483</v>
      </c>
      <c r="BX49" s="1" t="s">
        <v>165</v>
      </c>
      <c r="CC49" s="1" t="s">
        <v>175</v>
      </c>
      <c r="CD49" s="3" t="s">
        <v>166</v>
      </c>
      <c r="CV49" s="3" t="s">
        <v>190</v>
      </c>
      <c r="CZ49" s="1" t="s">
        <v>181</v>
      </c>
      <c r="DB49" s="3" t="s">
        <v>168</v>
      </c>
      <c r="DC49" s="3" t="s">
        <v>169</v>
      </c>
      <c r="DM49" s="1" t="s">
        <v>176</v>
      </c>
    </row>
    <row r="50" spans="1:117" x14ac:dyDescent="0.25">
      <c r="A50" s="3" t="s">
        <v>159</v>
      </c>
      <c r="B50" s="3" t="s">
        <v>159</v>
      </c>
      <c r="C50" s="3" t="s">
        <v>159</v>
      </c>
      <c r="D50" s="6" t="s">
        <v>229</v>
      </c>
      <c r="E50" s="1" t="s">
        <v>310</v>
      </c>
      <c r="F50" s="1">
        <v>633070415</v>
      </c>
      <c r="K50" s="1" t="s">
        <v>482</v>
      </c>
      <c r="M50" s="1">
        <v>24</v>
      </c>
      <c r="N50" s="1" t="s">
        <v>160</v>
      </c>
      <c r="O50" s="1" t="s">
        <v>161</v>
      </c>
      <c r="P50" s="1">
        <f t="shared" si="6"/>
        <v>4957.8512396694214</v>
      </c>
      <c r="Q50" s="1">
        <v>0</v>
      </c>
      <c r="R50" s="1" t="s">
        <v>162</v>
      </c>
      <c r="S50" s="1" t="s">
        <v>163</v>
      </c>
      <c r="W50" s="2" t="s">
        <v>191</v>
      </c>
      <c r="AC50" s="1">
        <v>10</v>
      </c>
      <c r="AD50" s="1">
        <v>20</v>
      </c>
      <c r="AE50" s="1">
        <v>30</v>
      </c>
      <c r="AF50" s="1">
        <v>30</v>
      </c>
      <c r="AG50" s="1" t="s">
        <v>162</v>
      </c>
      <c r="AH50" s="7" t="s">
        <v>483</v>
      </c>
      <c r="BX50" s="1" t="s">
        <v>165</v>
      </c>
      <c r="CC50" s="1" t="s">
        <v>175</v>
      </c>
      <c r="CD50" s="3" t="s">
        <v>166</v>
      </c>
      <c r="CV50" s="3" t="s">
        <v>190</v>
      </c>
      <c r="CZ50" s="1" t="s">
        <v>187</v>
      </c>
      <c r="DB50" s="3" t="s">
        <v>168</v>
      </c>
      <c r="DC50" s="3" t="s">
        <v>169</v>
      </c>
      <c r="DM50" s="1" t="s">
        <v>176</v>
      </c>
    </row>
    <row r="51" spans="1:117" x14ac:dyDescent="0.25">
      <c r="A51" s="3" t="s">
        <v>159</v>
      </c>
      <c r="B51" s="3" t="s">
        <v>159</v>
      </c>
      <c r="C51" s="3" t="s">
        <v>159</v>
      </c>
      <c r="D51" s="6" t="s">
        <v>287</v>
      </c>
      <c r="E51" s="1" t="s">
        <v>311</v>
      </c>
      <c r="F51" s="1">
        <v>633070400</v>
      </c>
      <c r="K51" s="1" t="s">
        <v>482</v>
      </c>
      <c r="M51" s="1">
        <v>24</v>
      </c>
      <c r="N51" s="1" t="s">
        <v>160</v>
      </c>
      <c r="O51" s="1" t="s">
        <v>161</v>
      </c>
      <c r="P51" s="1">
        <f t="shared" si="6"/>
        <v>4957.8512396694214</v>
      </c>
      <c r="Q51" s="1">
        <v>0</v>
      </c>
      <c r="R51" s="1" t="s">
        <v>162</v>
      </c>
      <c r="S51" s="1" t="s">
        <v>163</v>
      </c>
      <c r="W51" s="2" t="s">
        <v>191</v>
      </c>
      <c r="AC51" s="1">
        <v>10</v>
      </c>
      <c r="AD51" s="1">
        <v>20</v>
      </c>
      <c r="AE51" s="1">
        <v>30</v>
      </c>
      <c r="AF51" s="1">
        <v>30</v>
      </c>
      <c r="AG51" s="1" t="s">
        <v>162</v>
      </c>
      <c r="AH51" s="7" t="s">
        <v>483</v>
      </c>
      <c r="BX51" s="1" t="s">
        <v>165</v>
      </c>
      <c r="CC51" s="1" t="s">
        <v>175</v>
      </c>
      <c r="CD51" s="3" t="s">
        <v>166</v>
      </c>
      <c r="CV51" s="3" t="s">
        <v>190</v>
      </c>
      <c r="CZ51" s="1" t="s">
        <v>177</v>
      </c>
      <c r="DB51" s="3" t="s">
        <v>168</v>
      </c>
      <c r="DC51" s="3" t="s">
        <v>169</v>
      </c>
      <c r="DM51" s="1" t="s">
        <v>176</v>
      </c>
    </row>
    <row r="52" spans="1:117" x14ac:dyDescent="0.25">
      <c r="A52" s="3" t="s">
        <v>159</v>
      </c>
      <c r="B52" s="3" t="s">
        <v>159</v>
      </c>
      <c r="C52" s="3" t="s">
        <v>159</v>
      </c>
      <c r="D52" s="6" t="s">
        <v>287</v>
      </c>
      <c r="E52" s="1" t="s">
        <v>312</v>
      </c>
      <c r="F52" s="1">
        <v>633070401</v>
      </c>
      <c r="K52" s="1" t="s">
        <v>482</v>
      </c>
      <c r="M52" s="1">
        <v>24</v>
      </c>
      <c r="N52" s="1" t="s">
        <v>160</v>
      </c>
      <c r="O52" s="1" t="s">
        <v>161</v>
      </c>
      <c r="P52" s="1">
        <f t="shared" si="6"/>
        <v>4957.8512396694214</v>
      </c>
      <c r="Q52" s="1">
        <v>0</v>
      </c>
      <c r="R52" s="1" t="s">
        <v>162</v>
      </c>
      <c r="S52" s="1" t="s">
        <v>163</v>
      </c>
      <c r="W52" s="2" t="s">
        <v>191</v>
      </c>
      <c r="AC52" s="1">
        <v>10</v>
      </c>
      <c r="AD52" s="1">
        <v>20</v>
      </c>
      <c r="AE52" s="1">
        <v>30</v>
      </c>
      <c r="AF52" s="1">
        <v>30</v>
      </c>
      <c r="AG52" s="1" t="s">
        <v>162</v>
      </c>
      <c r="AH52" s="7" t="s">
        <v>483</v>
      </c>
      <c r="BX52" s="1" t="s">
        <v>165</v>
      </c>
      <c r="CC52" s="1" t="s">
        <v>175</v>
      </c>
      <c r="CD52" s="3" t="s">
        <v>166</v>
      </c>
      <c r="CV52" s="3" t="s">
        <v>190</v>
      </c>
      <c r="CZ52" s="1" t="s">
        <v>178</v>
      </c>
      <c r="DB52" s="3" t="s">
        <v>168</v>
      </c>
      <c r="DC52" s="3" t="s">
        <v>169</v>
      </c>
      <c r="DM52" s="1" t="s">
        <v>176</v>
      </c>
    </row>
    <row r="53" spans="1:117" x14ac:dyDescent="0.25">
      <c r="A53" s="3" t="s">
        <v>159</v>
      </c>
      <c r="B53" s="3" t="s">
        <v>159</v>
      </c>
      <c r="C53" s="3" t="s">
        <v>159</v>
      </c>
      <c r="D53" s="6" t="s">
        <v>287</v>
      </c>
      <c r="E53" s="1" t="s">
        <v>313</v>
      </c>
      <c r="F53" s="1">
        <v>633070402</v>
      </c>
      <c r="K53" s="1" t="s">
        <v>482</v>
      </c>
      <c r="M53" s="1">
        <v>24</v>
      </c>
      <c r="N53" s="1" t="s">
        <v>160</v>
      </c>
      <c r="O53" s="1" t="s">
        <v>161</v>
      </c>
      <c r="P53" s="1">
        <f t="shared" si="6"/>
        <v>4957.8512396694214</v>
      </c>
      <c r="Q53" s="1">
        <v>0</v>
      </c>
      <c r="R53" s="1" t="s">
        <v>162</v>
      </c>
      <c r="S53" s="1" t="s">
        <v>163</v>
      </c>
      <c r="W53" s="2" t="s">
        <v>191</v>
      </c>
      <c r="AC53" s="1">
        <v>10</v>
      </c>
      <c r="AD53" s="1">
        <v>20</v>
      </c>
      <c r="AE53" s="1">
        <v>30</v>
      </c>
      <c r="AF53" s="1">
        <v>30</v>
      </c>
      <c r="AG53" s="1" t="s">
        <v>162</v>
      </c>
      <c r="AH53" s="7" t="s">
        <v>483</v>
      </c>
      <c r="BX53" s="1" t="s">
        <v>165</v>
      </c>
      <c r="CC53" s="1" t="s">
        <v>175</v>
      </c>
      <c r="CD53" s="3" t="s">
        <v>166</v>
      </c>
      <c r="CV53" s="3" t="s">
        <v>190</v>
      </c>
      <c r="CZ53" s="1" t="s">
        <v>179</v>
      </c>
      <c r="DB53" s="3" t="s">
        <v>168</v>
      </c>
      <c r="DC53" s="3" t="s">
        <v>169</v>
      </c>
      <c r="DM53" s="1" t="s">
        <v>176</v>
      </c>
    </row>
    <row r="54" spans="1:117" x14ac:dyDescent="0.25">
      <c r="A54" s="3" t="s">
        <v>159</v>
      </c>
      <c r="B54" s="3" t="s">
        <v>159</v>
      </c>
      <c r="C54" s="3" t="s">
        <v>159</v>
      </c>
      <c r="D54" s="6" t="s">
        <v>287</v>
      </c>
      <c r="E54" s="1" t="s">
        <v>314</v>
      </c>
      <c r="F54" s="1">
        <v>633070403</v>
      </c>
      <c r="K54" s="1" t="s">
        <v>482</v>
      </c>
      <c r="M54" s="1">
        <v>24</v>
      </c>
      <c r="N54" s="1" t="s">
        <v>160</v>
      </c>
      <c r="O54" s="1" t="s">
        <v>161</v>
      </c>
      <c r="P54" s="1">
        <f t="shared" si="6"/>
        <v>4957.8512396694214</v>
      </c>
      <c r="Q54" s="1">
        <v>0</v>
      </c>
      <c r="R54" s="1" t="s">
        <v>162</v>
      </c>
      <c r="S54" s="1" t="s">
        <v>163</v>
      </c>
      <c r="W54" s="2" t="s">
        <v>191</v>
      </c>
      <c r="AC54" s="1">
        <v>10</v>
      </c>
      <c r="AD54" s="1">
        <v>20</v>
      </c>
      <c r="AE54" s="1">
        <v>30</v>
      </c>
      <c r="AF54" s="1">
        <v>30</v>
      </c>
      <c r="AG54" s="1" t="s">
        <v>162</v>
      </c>
      <c r="AH54" s="7" t="s">
        <v>483</v>
      </c>
      <c r="BX54" s="1" t="s">
        <v>165</v>
      </c>
      <c r="CC54" s="1" t="s">
        <v>175</v>
      </c>
      <c r="CD54" s="3" t="s">
        <v>166</v>
      </c>
      <c r="CV54" s="3" t="s">
        <v>190</v>
      </c>
      <c r="CZ54" s="1" t="s">
        <v>180</v>
      </c>
      <c r="DB54" s="3" t="s">
        <v>168</v>
      </c>
      <c r="DC54" s="3" t="s">
        <v>169</v>
      </c>
      <c r="DM54" s="1" t="s">
        <v>176</v>
      </c>
    </row>
    <row r="55" spans="1:117" x14ac:dyDescent="0.25">
      <c r="A55" s="3" t="s">
        <v>159</v>
      </c>
      <c r="B55" s="3" t="s">
        <v>159</v>
      </c>
      <c r="C55" s="3" t="s">
        <v>159</v>
      </c>
      <c r="D55" s="6" t="s">
        <v>287</v>
      </c>
      <c r="E55" s="1" t="s">
        <v>315</v>
      </c>
      <c r="F55" s="1">
        <v>633070404</v>
      </c>
      <c r="K55" s="1" t="s">
        <v>482</v>
      </c>
      <c r="M55" s="1">
        <v>24</v>
      </c>
      <c r="N55" s="1" t="s">
        <v>160</v>
      </c>
      <c r="O55" s="1" t="s">
        <v>161</v>
      </c>
      <c r="P55" s="1">
        <f t="shared" si="6"/>
        <v>4957.8512396694214</v>
      </c>
      <c r="Q55" s="1">
        <v>0</v>
      </c>
      <c r="R55" s="1" t="s">
        <v>162</v>
      </c>
      <c r="S55" s="1" t="s">
        <v>163</v>
      </c>
      <c r="W55" s="2" t="s">
        <v>191</v>
      </c>
      <c r="AC55" s="1">
        <v>10</v>
      </c>
      <c r="AD55" s="1">
        <v>20</v>
      </c>
      <c r="AE55" s="1">
        <v>30</v>
      </c>
      <c r="AF55" s="1">
        <v>30</v>
      </c>
      <c r="AG55" s="1" t="s">
        <v>162</v>
      </c>
      <c r="AH55" s="7" t="s">
        <v>483</v>
      </c>
      <c r="BX55" s="1" t="s">
        <v>165</v>
      </c>
      <c r="CC55" s="1" t="s">
        <v>175</v>
      </c>
      <c r="CD55" s="3" t="s">
        <v>166</v>
      </c>
      <c r="CV55" s="3" t="s">
        <v>190</v>
      </c>
      <c r="CZ55" s="1" t="s">
        <v>181</v>
      </c>
      <c r="DB55" s="3" t="s">
        <v>168</v>
      </c>
      <c r="DC55" s="3" t="s">
        <v>169</v>
      </c>
      <c r="DM55" s="1" t="s">
        <v>176</v>
      </c>
    </row>
    <row r="56" spans="1:117" x14ac:dyDescent="0.25">
      <c r="A56" s="3" t="s">
        <v>159</v>
      </c>
      <c r="B56" s="3" t="s">
        <v>159</v>
      </c>
      <c r="C56" s="3" t="s">
        <v>159</v>
      </c>
      <c r="D56" s="6" t="s">
        <v>287</v>
      </c>
      <c r="E56" s="1" t="s">
        <v>316</v>
      </c>
      <c r="F56" s="1">
        <v>633070405</v>
      </c>
      <c r="K56" s="1" t="s">
        <v>482</v>
      </c>
      <c r="M56" s="1">
        <v>24</v>
      </c>
      <c r="N56" s="1" t="s">
        <v>160</v>
      </c>
      <c r="O56" s="1" t="s">
        <v>161</v>
      </c>
      <c r="P56" s="1">
        <f t="shared" si="6"/>
        <v>4957.8512396694214</v>
      </c>
      <c r="Q56" s="1">
        <v>0</v>
      </c>
      <c r="R56" s="1" t="s">
        <v>162</v>
      </c>
      <c r="S56" s="1" t="s">
        <v>163</v>
      </c>
      <c r="W56" s="2" t="s">
        <v>191</v>
      </c>
      <c r="AC56" s="1">
        <v>10</v>
      </c>
      <c r="AD56" s="1">
        <v>20</v>
      </c>
      <c r="AE56" s="1">
        <v>30</v>
      </c>
      <c r="AF56" s="1">
        <v>30</v>
      </c>
      <c r="AG56" s="1" t="s">
        <v>162</v>
      </c>
      <c r="AH56" s="7" t="s">
        <v>483</v>
      </c>
      <c r="BX56" s="1" t="s">
        <v>165</v>
      </c>
      <c r="CC56" s="1" t="s">
        <v>175</v>
      </c>
      <c r="CD56" s="3" t="s">
        <v>166</v>
      </c>
      <c r="CV56" s="3" t="s">
        <v>190</v>
      </c>
      <c r="CZ56" s="1" t="s">
        <v>187</v>
      </c>
      <c r="DB56" s="3" t="s">
        <v>168</v>
      </c>
      <c r="DC56" s="3" t="s">
        <v>169</v>
      </c>
      <c r="DM56" s="1" t="s">
        <v>176</v>
      </c>
    </row>
    <row r="57" spans="1:117" x14ac:dyDescent="0.25">
      <c r="A57" s="3" t="s">
        <v>159</v>
      </c>
      <c r="B57" s="3" t="s">
        <v>159</v>
      </c>
      <c r="C57" s="3" t="s">
        <v>159</v>
      </c>
      <c r="D57" s="6" t="s">
        <v>230</v>
      </c>
      <c r="E57" s="1" t="s">
        <v>317</v>
      </c>
      <c r="F57" s="1">
        <v>633070430</v>
      </c>
      <c r="K57" s="1" t="s">
        <v>482</v>
      </c>
      <c r="M57" s="1">
        <v>24</v>
      </c>
      <c r="N57" s="1" t="s">
        <v>160</v>
      </c>
      <c r="O57" s="1" t="s">
        <v>161</v>
      </c>
      <c r="P57" s="1">
        <f>3999/1.21</f>
        <v>3304.9586776859505</v>
      </c>
      <c r="Q57" s="1">
        <v>0</v>
      </c>
      <c r="R57" s="1" t="s">
        <v>162</v>
      </c>
      <c r="S57" s="1" t="s">
        <v>163</v>
      </c>
      <c r="W57" s="2" t="s">
        <v>192</v>
      </c>
      <c r="AC57" s="1">
        <v>10</v>
      </c>
      <c r="AD57" s="1">
        <v>20</v>
      </c>
      <c r="AE57" s="1">
        <v>30</v>
      </c>
      <c r="AF57" s="1">
        <v>30</v>
      </c>
      <c r="AG57" s="1" t="s">
        <v>162</v>
      </c>
      <c r="AH57" s="7" t="s">
        <v>483</v>
      </c>
      <c r="BX57" s="1" t="s">
        <v>165</v>
      </c>
      <c r="CC57" s="1" t="s">
        <v>175</v>
      </c>
      <c r="CD57" s="3" t="s">
        <v>166</v>
      </c>
      <c r="CV57" s="3" t="s">
        <v>190</v>
      </c>
      <c r="CZ57" s="1" t="s">
        <v>177</v>
      </c>
      <c r="DB57" s="3" t="s">
        <v>168</v>
      </c>
      <c r="DC57" s="3" t="s">
        <v>169</v>
      </c>
      <c r="DM57" s="1" t="s">
        <v>176</v>
      </c>
    </row>
    <row r="58" spans="1:117" x14ac:dyDescent="0.25">
      <c r="A58" s="3" t="s">
        <v>159</v>
      </c>
      <c r="B58" s="3" t="s">
        <v>159</v>
      </c>
      <c r="C58" s="3" t="s">
        <v>159</v>
      </c>
      <c r="D58" s="6" t="s">
        <v>230</v>
      </c>
      <c r="E58" s="1" t="s">
        <v>318</v>
      </c>
      <c r="F58" s="1">
        <v>633070431</v>
      </c>
      <c r="K58" s="1" t="s">
        <v>482</v>
      </c>
      <c r="M58" s="1">
        <v>24</v>
      </c>
      <c r="N58" s="1" t="s">
        <v>160</v>
      </c>
      <c r="O58" s="1" t="s">
        <v>161</v>
      </c>
      <c r="P58" s="1">
        <f t="shared" ref="P58:P68" si="7">3999/1.21</f>
        <v>3304.9586776859505</v>
      </c>
      <c r="Q58" s="1">
        <v>0</v>
      </c>
      <c r="R58" s="1" t="s">
        <v>162</v>
      </c>
      <c r="S58" s="1" t="s">
        <v>163</v>
      </c>
      <c r="W58" s="2" t="s">
        <v>192</v>
      </c>
      <c r="AC58" s="1">
        <v>10</v>
      </c>
      <c r="AD58" s="1">
        <v>20</v>
      </c>
      <c r="AE58" s="1">
        <v>30</v>
      </c>
      <c r="AF58" s="1">
        <v>30</v>
      </c>
      <c r="AG58" s="1" t="s">
        <v>162</v>
      </c>
      <c r="AH58" s="7" t="s">
        <v>483</v>
      </c>
      <c r="BX58" s="1" t="s">
        <v>165</v>
      </c>
      <c r="CC58" s="1" t="s">
        <v>175</v>
      </c>
      <c r="CD58" s="3" t="s">
        <v>166</v>
      </c>
      <c r="CV58" s="3" t="s">
        <v>190</v>
      </c>
      <c r="CZ58" s="1" t="s">
        <v>178</v>
      </c>
      <c r="DB58" s="3" t="s">
        <v>168</v>
      </c>
      <c r="DC58" s="3" t="s">
        <v>169</v>
      </c>
      <c r="DM58" s="1" t="s">
        <v>176</v>
      </c>
    </row>
    <row r="59" spans="1:117" x14ac:dyDescent="0.25">
      <c r="A59" s="3" t="s">
        <v>159</v>
      </c>
      <c r="B59" s="3" t="s">
        <v>159</v>
      </c>
      <c r="C59" s="3" t="s">
        <v>159</v>
      </c>
      <c r="D59" s="6" t="s">
        <v>230</v>
      </c>
      <c r="E59" s="1" t="s">
        <v>319</v>
      </c>
      <c r="F59" s="1">
        <v>633070432</v>
      </c>
      <c r="K59" s="1" t="s">
        <v>482</v>
      </c>
      <c r="M59" s="1">
        <v>24</v>
      </c>
      <c r="N59" s="1" t="s">
        <v>160</v>
      </c>
      <c r="O59" s="1" t="s">
        <v>161</v>
      </c>
      <c r="P59" s="1">
        <f t="shared" si="7"/>
        <v>3304.9586776859505</v>
      </c>
      <c r="Q59" s="1">
        <v>0</v>
      </c>
      <c r="R59" s="1" t="s">
        <v>162</v>
      </c>
      <c r="S59" s="1" t="s">
        <v>163</v>
      </c>
      <c r="W59" s="2" t="s">
        <v>192</v>
      </c>
      <c r="AC59" s="1">
        <v>10</v>
      </c>
      <c r="AD59" s="1">
        <v>20</v>
      </c>
      <c r="AE59" s="1">
        <v>30</v>
      </c>
      <c r="AF59" s="1">
        <v>30</v>
      </c>
      <c r="AG59" s="1" t="s">
        <v>162</v>
      </c>
      <c r="AH59" s="7" t="s">
        <v>483</v>
      </c>
      <c r="BX59" s="1" t="s">
        <v>165</v>
      </c>
      <c r="CC59" s="1" t="s">
        <v>175</v>
      </c>
      <c r="CD59" s="3" t="s">
        <v>166</v>
      </c>
      <c r="CV59" s="3" t="s">
        <v>190</v>
      </c>
      <c r="CZ59" s="1" t="s">
        <v>179</v>
      </c>
      <c r="DB59" s="3" t="s">
        <v>168</v>
      </c>
      <c r="DC59" s="3" t="s">
        <v>169</v>
      </c>
      <c r="DM59" s="1" t="s">
        <v>176</v>
      </c>
    </row>
    <row r="60" spans="1:117" x14ac:dyDescent="0.25">
      <c r="A60" s="3" t="s">
        <v>159</v>
      </c>
      <c r="B60" s="3" t="s">
        <v>159</v>
      </c>
      <c r="C60" s="3" t="s">
        <v>159</v>
      </c>
      <c r="D60" s="6" t="s">
        <v>230</v>
      </c>
      <c r="E60" s="1" t="s">
        <v>320</v>
      </c>
      <c r="F60" s="1">
        <v>633070433</v>
      </c>
      <c r="K60" s="1" t="s">
        <v>482</v>
      </c>
      <c r="M60" s="1">
        <v>24</v>
      </c>
      <c r="N60" s="1" t="s">
        <v>160</v>
      </c>
      <c r="O60" s="1" t="s">
        <v>161</v>
      </c>
      <c r="P60" s="1">
        <f t="shared" si="7"/>
        <v>3304.9586776859505</v>
      </c>
      <c r="Q60" s="1">
        <v>0</v>
      </c>
      <c r="R60" s="1" t="s">
        <v>162</v>
      </c>
      <c r="S60" s="1" t="s">
        <v>163</v>
      </c>
      <c r="W60" s="2" t="s">
        <v>192</v>
      </c>
      <c r="AC60" s="1">
        <v>10</v>
      </c>
      <c r="AD60" s="1">
        <v>20</v>
      </c>
      <c r="AE60" s="1">
        <v>30</v>
      </c>
      <c r="AF60" s="1">
        <v>30</v>
      </c>
      <c r="AG60" s="1" t="s">
        <v>162</v>
      </c>
      <c r="AH60" s="7" t="s">
        <v>483</v>
      </c>
      <c r="BX60" s="1" t="s">
        <v>165</v>
      </c>
      <c r="CC60" s="1" t="s">
        <v>175</v>
      </c>
      <c r="CD60" s="3" t="s">
        <v>166</v>
      </c>
      <c r="CV60" s="3" t="s">
        <v>190</v>
      </c>
      <c r="CZ60" s="1" t="s">
        <v>180</v>
      </c>
      <c r="DB60" s="3" t="s">
        <v>168</v>
      </c>
      <c r="DC60" s="3" t="s">
        <v>169</v>
      </c>
      <c r="DM60" s="1" t="s">
        <v>176</v>
      </c>
    </row>
    <row r="61" spans="1:117" x14ac:dyDescent="0.25">
      <c r="A61" s="3" t="s">
        <v>159</v>
      </c>
      <c r="B61" s="3" t="s">
        <v>159</v>
      </c>
      <c r="C61" s="3" t="s">
        <v>159</v>
      </c>
      <c r="D61" s="6" t="s">
        <v>230</v>
      </c>
      <c r="E61" s="1" t="s">
        <v>321</v>
      </c>
      <c r="F61" s="1">
        <v>633070434</v>
      </c>
      <c r="K61" s="1" t="s">
        <v>482</v>
      </c>
      <c r="M61" s="1">
        <v>24</v>
      </c>
      <c r="N61" s="1" t="s">
        <v>160</v>
      </c>
      <c r="O61" s="1" t="s">
        <v>161</v>
      </c>
      <c r="P61" s="1">
        <f t="shared" si="7"/>
        <v>3304.9586776859505</v>
      </c>
      <c r="Q61" s="1">
        <v>0</v>
      </c>
      <c r="R61" s="1" t="s">
        <v>162</v>
      </c>
      <c r="S61" s="1" t="s">
        <v>163</v>
      </c>
      <c r="W61" s="2" t="s">
        <v>192</v>
      </c>
      <c r="AC61" s="1">
        <v>10</v>
      </c>
      <c r="AD61" s="1">
        <v>20</v>
      </c>
      <c r="AE61" s="1">
        <v>30</v>
      </c>
      <c r="AF61" s="1">
        <v>30</v>
      </c>
      <c r="AG61" s="1" t="s">
        <v>162</v>
      </c>
      <c r="AH61" s="7" t="s">
        <v>483</v>
      </c>
      <c r="BX61" s="1" t="s">
        <v>165</v>
      </c>
      <c r="CC61" s="1" t="s">
        <v>175</v>
      </c>
      <c r="CD61" s="3" t="s">
        <v>166</v>
      </c>
      <c r="CV61" s="3" t="s">
        <v>190</v>
      </c>
      <c r="CZ61" s="1" t="s">
        <v>181</v>
      </c>
      <c r="DB61" s="3" t="s">
        <v>168</v>
      </c>
      <c r="DC61" s="3" t="s">
        <v>169</v>
      </c>
      <c r="DM61" s="1" t="s">
        <v>176</v>
      </c>
    </row>
    <row r="62" spans="1:117" x14ac:dyDescent="0.25">
      <c r="A62" s="3" t="s">
        <v>159</v>
      </c>
      <c r="B62" s="3" t="s">
        <v>159</v>
      </c>
      <c r="C62" s="3" t="s">
        <v>159</v>
      </c>
      <c r="D62" s="6" t="s">
        <v>230</v>
      </c>
      <c r="E62" s="1" t="s">
        <v>322</v>
      </c>
      <c r="F62" s="1">
        <v>633070435</v>
      </c>
      <c r="K62" s="1" t="s">
        <v>482</v>
      </c>
      <c r="M62" s="1">
        <v>24</v>
      </c>
      <c r="N62" s="1" t="s">
        <v>160</v>
      </c>
      <c r="O62" s="1" t="s">
        <v>161</v>
      </c>
      <c r="P62" s="1">
        <f t="shared" si="7"/>
        <v>3304.9586776859505</v>
      </c>
      <c r="Q62" s="1">
        <v>0</v>
      </c>
      <c r="R62" s="1" t="s">
        <v>162</v>
      </c>
      <c r="S62" s="1" t="s">
        <v>163</v>
      </c>
      <c r="W62" s="2" t="s">
        <v>192</v>
      </c>
      <c r="AC62" s="1">
        <v>10</v>
      </c>
      <c r="AD62" s="1">
        <v>20</v>
      </c>
      <c r="AE62" s="1">
        <v>30</v>
      </c>
      <c r="AF62" s="1">
        <v>30</v>
      </c>
      <c r="AG62" s="1" t="s">
        <v>162</v>
      </c>
      <c r="AH62" s="7" t="s">
        <v>483</v>
      </c>
      <c r="BX62" s="1" t="s">
        <v>165</v>
      </c>
      <c r="CC62" s="1" t="s">
        <v>175</v>
      </c>
      <c r="CD62" s="3" t="s">
        <v>166</v>
      </c>
      <c r="CV62" s="3" t="s">
        <v>190</v>
      </c>
      <c r="CZ62" s="1" t="s">
        <v>187</v>
      </c>
      <c r="DB62" s="3" t="s">
        <v>168</v>
      </c>
      <c r="DC62" s="3" t="s">
        <v>169</v>
      </c>
      <c r="DM62" s="1" t="s">
        <v>176</v>
      </c>
    </row>
    <row r="63" spans="1:117" x14ac:dyDescent="0.25">
      <c r="A63" s="3" t="s">
        <v>159</v>
      </c>
      <c r="B63" s="3" t="s">
        <v>159</v>
      </c>
      <c r="C63" s="3" t="s">
        <v>159</v>
      </c>
      <c r="D63" s="6" t="s">
        <v>288</v>
      </c>
      <c r="E63" s="1" t="s">
        <v>323</v>
      </c>
      <c r="F63" s="1">
        <v>633070420</v>
      </c>
      <c r="K63" s="1" t="s">
        <v>482</v>
      </c>
      <c r="M63" s="1">
        <v>24</v>
      </c>
      <c r="N63" s="1" t="s">
        <v>160</v>
      </c>
      <c r="O63" s="1" t="s">
        <v>161</v>
      </c>
      <c r="P63" s="1">
        <f t="shared" si="7"/>
        <v>3304.9586776859505</v>
      </c>
      <c r="Q63" s="1">
        <v>0</v>
      </c>
      <c r="R63" s="1" t="s">
        <v>162</v>
      </c>
      <c r="S63" s="1" t="s">
        <v>163</v>
      </c>
      <c r="W63" s="2" t="s">
        <v>192</v>
      </c>
      <c r="AC63" s="1">
        <v>10</v>
      </c>
      <c r="AD63" s="1">
        <v>20</v>
      </c>
      <c r="AE63" s="1">
        <v>30</v>
      </c>
      <c r="AF63" s="1">
        <v>30</v>
      </c>
      <c r="AG63" s="1" t="s">
        <v>162</v>
      </c>
      <c r="AH63" s="7" t="s">
        <v>483</v>
      </c>
      <c r="BX63" s="1" t="s">
        <v>165</v>
      </c>
      <c r="CC63" s="1" t="s">
        <v>175</v>
      </c>
      <c r="CD63" s="3" t="s">
        <v>166</v>
      </c>
      <c r="CV63" s="3" t="s">
        <v>190</v>
      </c>
      <c r="CZ63" s="1" t="s">
        <v>177</v>
      </c>
      <c r="DB63" s="3" t="s">
        <v>168</v>
      </c>
      <c r="DC63" s="3" t="s">
        <v>169</v>
      </c>
      <c r="DM63" s="1" t="s">
        <v>176</v>
      </c>
    </row>
    <row r="64" spans="1:117" x14ac:dyDescent="0.25">
      <c r="A64" s="3" t="s">
        <v>159</v>
      </c>
      <c r="B64" s="3" t="s">
        <v>159</v>
      </c>
      <c r="C64" s="3" t="s">
        <v>159</v>
      </c>
      <c r="D64" s="6" t="s">
        <v>288</v>
      </c>
      <c r="E64" s="1" t="s">
        <v>324</v>
      </c>
      <c r="F64" s="1">
        <v>633070421</v>
      </c>
      <c r="K64" s="1" t="s">
        <v>482</v>
      </c>
      <c r="M64" s="1">
        <v>24</v>
      </c>
      <c r="N64" s="1" t="s">
        <v>160</v>
      </c>
      <c r="O64" s="1" t="s">
        <v>161</v>
      </c>
      <c r="P64" s="1">
        <f t="shared" si="7"/>
        <v>3304.9586776859505</v>
      </c>
      <c r="Q64" s="1">
        <v>0</v>
      </c>
      <c r="R64" s="1" t="s">
        <v>162</v>
      </c>
      <c r="S64" s="1" t="s">
        <v>163</v>
      </c>
      <c r="W64" s="2" t="s">
        <v>192</v>
      </c>
      <c r="AC64" s="1">
        <v>10</v>
      </c>
      <c r="AD64" s="1">
        <v>20</v>
      </c>
      <c r="AE64" s="1">
        <v>30</v>
      </c>
      <c r="AF64" s="1">
        <v>30</v>
      </c>
      <c r="AG64" s="1" t="s">
        <v>162</v>
      </c>
      <c r="AH64" s="7" t="s">
        <v>483</v>
      </c>
      <c r="BX64" s="1" t="s">
        <v>165</v>
      </c>
      <c r="CC64" s="1" t="s">
        <v>175</v>
      </c>
      <c r="CD64" s="3" t="s">
        <v>166</v>
      </c>
      <c r="CV64" s="3" t="s">
        <v>190</v>
      </c>
      <c r="CZ64" s="1" t="s">
        <v>178</v>
      </c>
      <c r="DB64" s="3" t="s">
        <v>168</v>
      </c>
      <c r="DC64" s="3" t="s">
        <v>169</v>
      </c>
      <c r="DM64" s="1" t="s">
        <v>176</v>
      </c>
    </row>
    <row r="65" spans="1:117" x14ac:dyDescent="0.25">
      <c r="A65" s="3" t="s">
        <v>159</v>
      </c>
      <c r="B65" s="3" t="s">
        <v>159</v>
      </c>
      <c r="C65" s="3" t="s">
        <v>159</v>
      </c>
      <c r="D65" s="6" t="s">
        <v>288</v>
      </c>
      <c r="E65" s="1" t="s">
        <v>325</v>
      </c>
      <c r="F65" s="1">
        <v>633070422</v>
      </c>
      <c r="K65" s="1" t="s">
        <v>482</v>
      </c>
      <c r="M65" s="1">
        <v>24</v>
      </c>
      <c r="N65" s="1" t="s">
        <v>160</v>
      </c>
      <c r="O65" s="1" t="s">
        <v>161</v>
      </c>
      <c r="P65" s="1">
        <f t="shared" si="7"/>
        <v>3304.9586776859505</v>
      </c>
      <c r="Q65" s="1">
        <v>0</v>
      </c>
      <c r="R65" s="1" t="s">
        <v>162</v>
      </c>
      <c r="S65" s="1" t="s">
        <v>163</v>
      </c>
      <c r="W65" s="2" t="s">
        <v>192</v>
      </c>
      <c r="AC65" s="1">
        <v>10</v>
      </c>
      <c r="AD65" s="1">
        <v>20</v>
      </c>
      <c r="AE65" s="1">
        <v>30</v>
      </c>
      <c r="AF65" s="1">
        <v>30</v>
      </c>
      <c r="AG65" s="1" t="s">
        <v>162</v>
      </c>
      <c r="AH65" s="7" t="s">
        <v>483</v>
      </c>
      <c r="BX65" s="1" t="s">
        <v>165</v>
      </c>
      <c r="CC65" s="1" t="s">
        <v>175</v>
      </c>
      <c r="CD65" s="3" t="s">
        <v>166</v>
      </c>
      <c r="CV65" s="3" t="s">
        <v>190</v>
      </c>
      <c r="CZ65" s="1" t="s">
        <v>179</v>
      </c>
      <c r="DB65" s="3" t="s">
        <v>168</v>
      </c>
      <c r="DC65" s="3" t="s">
        <v>169</v>
      </c>
      <c r="DM65" s="1" t="s">
        <v>176</v>
      </c>
    </row>
    <row r="66" spans="1:117" x14ac:dyDescent="0.25">
      <c r="A66" s="3" t="s">
        <v>159</v>
      </c>
      <c r="B66" s="3" t="s">
        <v>159</v>
      </c>
      <c r="C66" s="3" t="s">
        <v>159</v>
      </c>
      <c r="D66" s="6" t="s">
        <v>288</v>
      </c>
      <c r="E66" s="1" t="s">
        <v>326</v>
      </c>
      <c r="F66" s="1">
        <v>633070423</v>
      </c>
      <c r="K66" s="1" t="s">
        <v>482</v>
      </c>
      <c r="M66" s="1">
        <v>24</v>
      </c>
      <c r="N66" s="1" t="s">
        <v>160</v>
      </c>
      <c r="O66" s="1" t="s">
        <v>161</v>
      </c>
      <c r="P66" s="1">
        <f t="shared" si="7"/>
        <v>3304.9586776859505</v>
      </c>
      <c r="Q66" s="1">
        <v>0</v>
      </c>
      <c r="R66" s="1" t="s">
        <v>162</v>
      </c>
      <c r="S66" s="1" t="s">
        <v>163</v>
      </c>
      <c r="W66" s="2" t="s">
        <v>192</v>
      </c>
      <c r="AC66" s="1">
        <v>10</v>
      </c>
      <c r="AD66" s="1">
        <v>20</v>
      </c>
      <c r="AE66" s="1">
        <v>30</v>
      </c>
      <c r="AF66" s="1">
        <v>30</v>
      </c>
      <c r="AG66" s="1" t="s">
        <v>162</v>
      </c>
      <c r="AH66" s="7" t="s">
        <v>483</v>
      </c>
      <c r="BX66" s="1" t="s">
        <v>165</v>
      </c>
      <c r="CC66" s="1" t="s">
        <v>175</v>
      </c>
      <c r="CD66" s="3" t="s">
        <v>166</v>
      </c>
      <c r="CV66" s="3" t="s">
        <v>190</v>
      </c>
      <c r="CZ66" s="1" t="s">
        <v>180</v>
      </c>
      <c r="DB66" s="3" t="s">
        <v>168</v>
      </c>
      <c r="DC66" s="3" t="s">
        <v>169</v>
      </c>
      <c r="DM66" s="1" t="s">
        <v>176</v>
      </c>
    </row>
    <row r="67" spans="1:117" x14ac:dyDescent="0.25">
      <c r="A67" s="3" t="s">
        <v>159</v>
      </c>
      <c r="B67" s="3" t="s">
        <v>159</v>
      </c>
      <c r="C67" s="3" t="s">
        <v>159</v>
      </c>
      <c r="D67" s="6" t="s">
        <v>288</v>
      </c>
      <c r="E67" s="1" t="s">
        <v>327</v>
      </c>
      <c r="F67" s="1">
        <v>633070424</v>
      </c>
      <c r="K67" s="1" t="s">
        <v>482</v>
      </c>
      <c r="M67" s="1">
        <v>24</v>
      </c>
      <c r="N67" s="1" t="s">
        <v>160</v>
      </c>
      <c r="O67" s="1" t="s">
        <v>161</v>
      </c>
      <c r="P67" s="1">
        <f t="shared" si="7"/>
        <v>3304.9586776859505</v>
      </c>
      <c r="Q67" s="1">
        <v>0</v>
      </c>
      <c r="R67" s="1" t="s">
        <v>162</v>
      </c>
      <c r="S67" s="1" t="s">
        <v>163</v>
      </c>
      <c r="W67" s="2" t="s">
        <v>192</v>
      </c>
      <c r="AC67" s="1">
        <v>10</v>
      </c>
      <c r="AD67" s="1">
        <v>20</v>
      </c>
      <c r="AE67" s="1">
        <v>30</v>
      </c>
      <c r="AF67" s="1">
        <v>30</v>
      </c>
      <c r="AG67" s="1" t="s">
        <v>162</v>
      </c>
      <c r="AH67" s="7" t="s">
        <v>483</v>
      </c>
      <c r="BX67" s="1" t="s">
        <v>165</v>
      </c>
      <c r="CC67" s="1" t="s">
        <v>175</v>
      </c>
      <c r="CD67" s="3" t="s">
        <v>166</v>
      </c>
      <c r="CV67" s="3" t="s">
        <v>190</v>
      </c>
      <c r="CZ67" s="1" t="s">
        <v>181</v>
      </c>
      <c r="DB67" s="3" t="s">
        <v>168</v>
      </c>
      <c r="DC67" s="3" t="s">
        <v>169</v>
      </c>
      <c r="DM67" s="1" t="s">
        <v>176</v>
      </c>
    </row>
    <row r="68" spans="1:117" x14ac:dyDescent="0.25">
      <c r="A68" s="3" t="s">
        <v>159</v>
      </c>
      <c r="B68" s="3" t="s">
        <v>159</v>
      </c>
      <c r="C68" s="3" t="s">
        <v>159</v>
      </c>
      <c r="D68" s="6" t="s">
        <v>288</v>
      </c>
      <c r="E68" s="1" t="s">
        <v>328</v>
      </c>
      <c r="F68" s="1">
        <v>633070425</v>
      </c>
      <c r="K68" s="1" t="s">
        <v>482</v>
      </c>
      <c r="M68" s="1">
        <v>24</v>
      </c>
      <c r="N68" s="1" t="s">
        <v>160</v>
      </c>
      <c r="O68" s="1" t="s">
        <v>161</v>
      </c>
      <c r="P68" s="1">
        <f t="shared" si="7"/>
        <v>3304.9586776859505</v>
      </c>
      <c r="Q68" s="1">
        <v>0</v>
      </c>
      <c r="R68" s="1" t="s">
        <v>162</v>
      </c>
      <c r="S68" s="1" t="s">
        <v>163</v>
      </c>
      <c r="W68" s="2" t="s">
        <v>192</v>
      </c>
      <c r="AC68" s="1">
        <v>10</v>
      </c>
      <c r="AD68" s="1">
        <v>20</v>
      </c>
      <c r="AE68" s="1">
        <v>30</v>
      </c>
      <c r="AF68" s="1">
        <v>30</v>
      </c>
      <c r="AG68" s="1" t="s">
        <v>162</v>
      </c>
      <c r="AH68" s="7" t="s">
        <v>483</v>
      </c>
      <c r="BX68" s="1" t="s">
        <v>165</v>
      </c>
      <c r="CC68" s="1" t="s">
        <v>175</v>
      </c>
      <c r="CD68" s="3" t="s">
        <v>166</v>
      </c>
      <c r="CV68" s="3" t="s">
        <v>190</v>
      </c>
      <c r="CZ68" s="1" t="s">
        <v>187</v>
      </c>
      <c r="DB68" s="3" t="s">
        <v>168</v>
      </c>
      <c r="DC68" s="3" t="s">
        <v>169</v>
      </c>
      <c r="DM68" s="1" t="s">
        <v>176</v>
      </c>
    </row>
    <row r="69" spans="1:117" x14ac:dyDescent="0.25">
      <c r="A69" s="3" t="s">
        <v>159</v>
      </c>
      <c r="B69" s="3" t="s">
        <v>159</v>
      </c>
      <c r="C69" s="3" t="s">
        <v>159</v>
      </c>
      <c r="D69" s="8" t="s">
        <v>231</v>
      </c>
      <c r="E69" s="1" t="s">
        <v>521</v>
      </c>
      <c r="F69" s="1">
        <v>628070270</v>
      </c>
      <c r="K69" s="1" t="s">
        <v>482</v>
      </c>
      <c r="M69" s="1">
        <v>24</v>
      </c>
      <c r="N69" s="1" t="s">
        <v>160</v>
      </c>
      <c r="O69" s="1" t="s">
        <v>161</v>
      </c>
      <c r="P69" s="1">
        <f>2499/1.21</f>
        <v>2065.2892561983472</v>
      </c>
      <c r="Q69" s="1">
        <v>0</v>
      </c>
      <c r="R69" s="1" t="s">
        <v>162</v>
      </c>
      <c r="S69" s="1" t="s">
        <v>163</v>
      </c>
      <c r="W69" s="2" t="s">
        <v>193</v>
      </c>
      <c r="AC69" s="1">
        <v>10</v>
      </c>
      <c r="AD69" s="1">
        <v>20</v>
      </c>
      <c r="AE69" s="1">
        <v>30</v>
      </c>
      <c r="AF69" s="1">
        <v>30</v>
      </c>
      <c r="AG69" s="1" t="s">
        <v>162</v>
      </c>
      <c r="AH69" s="7" t="s">
        <v>483</v>
      </c>
      <c r="BX69" s="1" t="s">
        <v>194</v>
      </c>
      <c r="CC69" s="1" t="s">
        <v>175</v>
      </c>
      <c r="CD69" s="3" t="s">
        <v>166</v>
      </c>
      <c r="CV69" s="3" t="s">
        <v>190</v>
      </c>
      <c r="CZ69" s="1" t="s">
        <v>177</v>
      </c>
      <c r="DB69" s="3" t="s">
        <v>168</v>
      </c>
      <c r="DC69" s="3" t="s">
        <v>169</v>
      </c>
      <c r="DM69" s="1" t="s">
        <v>176</v>
      </c>
    </row>
    <row r="70" spans="1:117" x14ac:dyDescent="0.25">
      <c r="A70" s="3" t="s">
        <v>159</v>
      </c>
      <c r="B70" s="3" t="s">
        <v>159</v>
      </c>
      <c r="C70" s="3" t="s">
        <v>159</v>
      </c>
      <c r="D70" s="8" t="s">
        <v>231</v>
      </c>
      <c r="E70" s="1" t="s">
        <v>522</v>
      </c>
      <c r="F70" s="1">
        <v>628070271</v>
      </c>
      <c r="K70" s="1" t="s">
        <v>482</v>
      </c>
      <c r="M70" s="1">
        <v>24</v>
      </c>
      <c r="N70" s="1" t="s">
        <v>160</v>
      </c>
      <c r="O70" s="1" t="s">
        <v>161</v>
      </c>
      <c r="P70" s="1">
        <f t="shared" ref="P70:P74" si="8">2499/1.21</f>
        <v>2065.2892561983472</v>
      </c>
      <c r="Q70" s="1">
        <v>0</v>
      </c>
      <c r="R70" s="1" t="s">
        <v>162</v>
      </c>
      <c r="S70" s="1" t="s">
        <v>163</v>
      </c>
      <c r="W70" s="2" t="s">
        <v>193</v>
      </c>
      <c r="AC70" s="1">
        <v>10</v>
      </c>
      <c r="AD70" s="1">
        <v>20</v>
      </c>
      <c r="AE70" s="1">
        <v>30</v>
      </c>
      <c r="AF70" s="1">
        <v>30</v>
      </c>
      <c r="AG70" s="1" t="s">
        <v>162</v>
      </c>
      <c r="AH70" s="7" t="s">
        <v>483</v>
      </c>
      <c r="BX70" s="1" t="s">
        <v>194</v>
      </c>
      <c r="CC70" s="1" t="s">
        <v>175</v>
      </c>
      <c r="CD70" s="3" t="s">
        <v>166</v>
      </c>
      <c r="CV70" s="3" t="s">
        <v>190</v>
      </c>
      <c r="CZ70" s="1" t="s">
        <v>178</v>
      </c>
      <c r="DB70" s="3" t="s">
        <v>168</v>
      </c>
      <c r="DC70" s="3" t="s">
        <v>169</v>
      </c>
      <c r="DM70" s="1" t="s">
        <v>176</v>
      </c>
    </row>
    <row r="71" spans="1:117" x14ac:dyDescent="0.25">
      <c r="A71" s="3" t="s">
        <v>159</v>
      </c>
      <c r="B71" s="3" t="s">
        <v>159</v>
      </c>
      <c r="C71" s="3" t="s">
        <v>159</v>
      </c>
      <c r="D71" s="8" t="s">
        <v>231</v>
      </c>
      <c r="E71" s="1" t="s">
        <v>523</v>
      </c>
      <c r="F71" s="1">
        <v>628070272</v>
      </c>
      <c r="K71" s="1" t="s">
        <v>482</v>
      </c>
      <c r="M71" s="1">
        <v>24</v>
      </c>
      <c r="N71" s="1" t="s">
        <v>160</v>
      </c>
      <c r="O71" s="1" t="s">
        <v>161</v>
      </c>
      <c r="P71" s="1">
        <f t="shared" si="8"/>
        <v>2065.2892561983472</v>
      </c>
      <c r="Q71" s="1">
        <v>0</v>
      </c>
      <c r="R71" s="1" t="s">
        <v>162</v>
      </c>
      <c r="S71" s="1" t="s">
        <v>163</v>
      </c>
      <c r="W71" s="2" t="s">
        <v>193</v>
      </c>
      <c r="AC71" s="1">
        <v>10</v>
      </c>
      <c r="AD71" s="1">
        <v>20</v>
      </c>
      <c r="AE71" s="1">
        <v>30</v>
      </c>
      <c r="AF71" s="1">
        <v>30</v>
      </c>
      <c r="AG71" s="1" t="s">
        <v>162</v>
      </c>
      <c r="AH71" s="7" t="s">
        <v>483</v>
      </c>
      <c r="BX71" s="1" t="s">
        <v>194</v>
      </c>
      <c r="CC71" s="1" t="s">
        <v>175</v>
      </c>
      <c r="CD71" s="3" t="s">
        <v>166</v>
      </c>
      <c r="CV71" s="3" t="s">
        <v>190</v>
      </c>
      <c r="CZ71" s="1" t="s">
        <v>179</v>
      </c>
      <c r="DB71" s="3" t="s">
        <v>168</v>
      </c>
      <c r="DC71" s="3" t="s">
        <v>169</v>
      </c>
      <c r="DM71" s="1" t="s">
        <v>176</v>
      </c>
    </row>
    <row r="72" spans="1:117" x14ac:dyDescent="0.25">
      <c r="A72" s="3" t="s">
        <v>159</v>
      </c>
      <c r="B72" s="3" t="s">
        <v>159</v>
      </c>
      <c r="C72" s="3" t="s">
        <v>159</v>
      </c>
      <c r="D72" s="8" t="s">
        <v>231</v>
      </c>
      <c r="E72" s="1" t="s">
        <v>524</v>
      </c>
      <c r="F72" s="1">
        <v>628070273</v>
      </c>
      <c r="K72" s="1" t="s">
        <v>482</v>
      </c>
      <c r="M72" s="1">
        <v>24</v>
      </c>
      <c r="N72" s="1" t="s">
        <v>160</v>
      </c>
      <c r="O72" s="1" t="s">
        <v>161</v>
      </c>
      <c r="P72" s="1">
        <f t="shared" si="8"/>
        <v>2065.2892561983472</v>
      </c>
      <c r="Q72" s="1">
        <v>0</v>
      </c>
      <c r="R72" s="1" t="s">
        <v>162</v>
      </c>
      <c r="S72" s="1" t="s">
        <v>163</v>
      </c>
      <c r="W72" s="2" t="s">
        <v>193</v>
      </c>
      <c r="AC72" s="1">
        <v>10</v>
      </c>
      <c r="AD72" s="1">
        <v>20</v>
      </c>
      <c r="AE72" s="1">
        <v>30</v>
      </c>
      <c r="AF72" s="1">
        <v>30</v>
      </c>
      <c r="AG72" s="1" t="s">
        <v>162</v>
      </c>
      <c r="AH72" s="7" t="s">
        <v>483</v>
      </c>
      <c r="BX72" s="1" t="s">
        <v>194</v>
      </c>
      <c r="CC72" s="1" t="s">
        <v>175</v>
      </c>
      <c r="CD72" s="3" t="s">
        <v>166</v>
      </c>
      <c r="CV72" s="3" t="s">
        <v>190</v>
      </c>
      <c r="CZ72" s="1" t="s">
        <v>180</v>
      </c>
      <c r="DB72" s="3" t="s">
        <v>168</v>
      </c>
      <c r="DC72" s="3" t="s">
        <v>169</v>
      </c>
      <c r="DM72" s="1" t="s">
        <v>176</v>
      </c>
    </row>
    <row r="73" spans="1:117" x14ac:dyDescent="0.25">
      <c r="A73" s="3" t="s">
        <v>159</v>
      </c>
      <c r="B73" s="3" t="s">
        <v>159</v>
      </c>
      <c r="C73" s="3" t="s">
        <v>159</v>
      </c>
      <c r="D73" s="8" t="s">
        <v>231</v>
      </c>
      <c r="E73" s="1" t="s">
        <v>525</v>
      </c>
      <c r="F73" s="1">
        <v>628070274</v>
      </c>
      <c r="K73" s="1" t="s">
        <v>482</v>
      </c>
      <c r="M73" s="1">
        <v>24</v>
      </c>
      <c r="N73" s="1" t="s">
        <v>160</v>
      </c>
      <c r="O73" s="1" t="s">
        <v>161</v>
      </c>
      <c r="P73" s="1">
        <f t="shared" si="8"/>
        <v>2065.2892561983472</v>
      </c>
      <c r="Q73" s="1">
        <v>0</v>
      </c>
      <c r="R73" s="1" t="s">
        <v>162</v>
      </c>
      <c r="S73" s="1" t="s">
        <v>163</v>
      </c>
      <c r="W73" s="2" t="s">
        <v>193</v>
      </c>
      <c r="AC73" s="1">
        <v>10</v>
      </c>
      <c r="AD73" s="1">
        <v>20</v>
      </c>
      <c r="AE73" s="1">
        <v>30</v>
      </c>
      <c r="AF73" s="1">
        <v>30</v>
      </c>
      <c r="AG73" s="1" t="s">
        <v>162</v>
      </c>
      <c r="AH73" s="7" t="s">
        <v>483</v>
      </c>
      <c r="BX73" s="1" t="s">
        <v>194</v>
      </c>
      <c r="CC73" s="1" t="s">
        <v>175</v>
      </c>
      <c r="CD73" s="3" t="s">
        <v>166</v>
      </c>
      <c r="CV73" s="3" t="s">
        <v>190</v>
      </c>
      <c r="CZ73" s="1" t="s">
        <v>181</v>
      </c>
      <c r="DB73" s="3" t="s">
        <v>168</v>
      </c>
      <c r="DC73" s="3" t="s">
        <v>169</v>
      </c>
      <c r="DM73" s="1" t="s">
        <v>176</v>
      </c>
    </row>
    <row r="74" spans="1:117" x14ac:dyDescent="0.25">
      <c r="A74" s="3" t="s">
        <v>159</v>
      </c>
      <c r="B74" s="3" t="s">
        <v>159</v>
      </c>
      <c r="C74" s="3" t="s">
        <v>159</v>
      </c>
      <c r="D74" s="8" t="s">
        <v>231</v>
      </c>
      <c r="E74" s="1" t="s">
        <v>526</v>
      </c>
      <c r="F74" s="1">
        <v>628070275</v>
      </c>
      <c r="K74" s="1" t="s">
        <v>482</v>
      </c>
      <c r="M74" s="1">
        <v>24</v>
      </c>
      <c r="N74" s="1" t="s">
        <v>160</v>
      </c>
      <c r="O74" s="1" t="s">
        <v>161</v>
      </c>
      <c r="P74" s="1">
        <f t="shared" si="8"/>
        <v>2065.2892561983472</v>
      </c>
      <c r="Q74" s="1">
        <v>0</v>
      </c>
      <c r="R74" s="1" t="s">
        <v>162</v>
      </c>
      <c r="S74" s="1" t="s">
        <v>163</v>
      </c>
      <c r="W74" s="2" t="s">
        <v>193</v>
      </c>
      <c r="AC74" s="1">
        <v>10</v>
      </c>
      <c r="AD74" s="1">
        <v>20</v>
      </c>
      <c r="AE74" s="1">
        <v>30</v>
      </c>
      <c r="AF74" s="1">
        <v>30</v>
      </c>
      <c r="AG74" s="1" t="s">
        <v>162</v>
      </c>
      <c r="AH74" s="7" t="s">
        <v>483</v>
      </c>
      <c r="BX74" s="1" t="s">
        <v>194</v>
      </c>
      <c r="CC74" s="1" t="s">
        <v>175</v>
      </c>
      <c r="CD74" s="3" t="s">
        <v>166</v>
      </c>
      <c r="CV74" s="3" t="s">
        <v>190</v>
      </c>
      <c r="CZ74" s="1" t="s">
        <v>187</v>
      </c>
      <c r="DB74" s="3" t="s">
        <v>168</v>
      </c>
      <c r="DC74" s="3" t="s">
        <v>169</v>
      </c>
      <c r="DM74" s="1" t="s">
        <v>176</v>
      </c>
    </row>
    <row r="75" spans="1:117" x14ac:dyDescent="0.25">
      <c r="A75" s="3" t="s">
        <v>159</v>
      </c>
      <c r="B75" s="3" t="s">
        <v>159</v>
      </c>
      <c r="C75" s="3" t="s">
        <v>159</v>
      </c>
      <c r="D75" s="6" t="s">
        <v>232</v>
      </c>
      <c r="E75" s="1" t="s">
        <v>329</v>
      </c>
      <c r="F75" s="1">
        <v>633070040</v>
      </c>
      <c r="K75" s="1" t="s">
        <v>482</v>
      </c>
      <c r="M75" s="1">
        <v>24</v>
      </c>
      <c r="N75" s="1" t="s">
        <v>160</v>
      </c>
      <c r="O75" s="1" t="s">
        <v>161</v>
      </c>
      <c r="P75" s="1">
        <f>9299/1.21</f>
        <v>7685.1239669421493</v>
      </c>
      <c r="Q75" s="1">
        <v>0</v>
      </c>
      <c r="R75" s="1" t="s">
        <v>162</v>
      </c>
      <c r="S75" s="1" t="s">
        <v>163</v>
      </c>
      <c r="W75" s="2" t="s">
        <v>195</v>
      </c>
      <c r="AC75" s="1">
        <v>10</v>
      </c>
      <c r="AD75" s="1">
        <v>20</v>
      </c>
      <c r="AE75" s="1">
        <v>30</v>
      </c>
      <c r="AF75" s="1">
        <v>30</v>
      </c>
      <c r="AG75" s="1" t="s">
        <v>163</v>
      </c>
      <c r="AH75" s="7" t="s">
        <v>483</v>
      </c>
      <c r="BX75" s="1" t="s">
        <v>165</v>
      </c>
      <c r="CC75" s="1" t="s">
        <v>175</v>
      </c>
      <c r="CD75" s="3" t="s">
        <v>166</v>
      </c>
      <c r="CV75" s="3" t="s">
        <v>167</v>
      </c>
      <c r="CZ75" s="1" t="s">
        <v>177</v>
      </c>
      <c r="DB75" s="3" t="s">
        <v>168</v>
      </c>
      <c r="DC75" s="3" t="s">
        <v>169</v>
      </c>
      <c r="DM75" s="1" t="s">
        <v>176</v>
      </c>
    </row>
    <row r="76" spans="1:117" x14ac:dyDescent="0.25">
      <c r="A76" s="3" t="s">
        <v>159</v>
      </c>
      <c r="B76" s="3" t="s">
        <v>159</v>
      </c>
      <c r="C76" s="3" t="s">
        <v>159</v>
      </c>
      <c r="D76" s="6" t="s">
        <v>232</v>
      </c>
      <c r="E76" s="1" t="s">
        <v>330</v>
      </c>
      <c r="F76" s="1">
        <v>633070041</v>
      </c>
      <c r="K76" s="1" t="s">
        <v>482</v>
      </c>
      <c r="M76" s="1">
        <v>24</v>
      </c>
      <c r="N76" s="1" t="s">
        <v>160</v>
      </c>
      <c r="O76" s="1" t="s">
        <v>161</v>
      </c>
      <c r="P76" s="1">
        <f t="shared" ref="P76:P80" si="9">9299/1.21</f>
        <v>7685.1239669421493</v>
      </c>
      <c r="Q76" s="1">
        <v>0</v>
      </c>
      <c r="R76" s="1" t="s">
        <v>162</v>
      </c>
      <c r="S76" s="1" t="s">
        <v>163</v>
      </c>
      <c r="W76" s="2" t="s">
        <v>195</v>
      </c>
      <c r="AC76" s="1">
        <v>10</v>
      </c>
      <c r="AD76" s="1">
        <v>20</v>
      </c>
      <c r="AE76" s="1">
        <v>30</v>
      </c>
      <c r="AF76" s="1">
        <v>30</v>
      </c>
      <c r="AG76" s="1" t="s">
        <v>163</v>
      </c>
      <c r="AH76" s="7" t="s">
        <v>483</v>
      </c>
      <c r="BX76" s="1" t="s">
        <v>165</v>
      </c>
      <c r="CC76" s="1" t="s">
        <v>175</v>
      </c>
      <c r="CD76" s="3" t="s">
        <v>166</v>
      </c>
      <c r="CV76" s="3" t="s">
        <v>167</v>
      </c>
      <c r="CZ76" s="1" t="s">
        <v>178</v>
      </c>
      <c r="DB76" s="3" t="s">
        <v>168</v>
      </c>
      <c r="DC76" s="3" t="s">
        <v>169</v>
      </c>
      <c r="DM76" s="1" t="s">
        <v>176</v>
      </c>
    </row>
    <row r="77" spans="1:117" x14ac:dyDescent="0.25">
      <c r="A77" s="3" t="s">
        <v>159</v>
      </c>
      <c r="B77" s="3" t="s">
        <v>159</v>
      </c>
      <c r="C77" s="3" t="s">
        <v>159</v>
      </c>
      <c r="D77" s="6" t="s">
        <v>232</v>
      </c>
      <c r="E77" s="1" t="s">
        <v>331</v>
      </c>
      <c r="F77" s="1">
        <v>633070042</v>
      </c>
      <c r="K77" s="1" t="s">
        <v>482</v>
      </c>
      <c r="M77" s="1">
        <v>24</v>
      </c>
      <c r="N77" s="1" t="s">
        <v>160</v>
      </c>
      <c r="O77" s="1" t="s">
        <v>161</v>
      </c>
      <c r="P77" s="1">
        <f t="shared" si="9"/>
        <v>7685.1239669421493</v>
      </c>
      <c r="Q77" s="1">
        <v>0</v>
      </c>
      <c r="R77" s="1" t="s">
        <v>162</v>
      </c>
      <c r="S77" s="1" t="s">
        <v>163</v>
      </c>
      <c r="W77" s="2" t="s">
        <v>195</v>
      </c>
      <c r="AC77" s="1">
        <v>10</v>
      </c>
      <c r="AD77" s="1">
        <v>20</v>
      </c>
      <c r="AE77" s="1">
        <v>30</v>
      </c>
      <c r="AF77" s="1">
        <v>30</v>
      </c>
      <c r="AG77" s="1" t="s">
        <v>163</v>
      </c>
      <c r="AH77" s="7" t="s">
        <v>483</v>
      </c>
      <c r="BX77" s="1" t="s">
        <v>165</v>
      </c>
      <c r="CC77" s="1" t="s">
        <v>175</v>
      </c>
      <c r="CD77" s="3" t="s">
        <v>166</v>
      </c>
      <c r="CV77" s="3" t="s">
        <v>167</v>
      </c>
      <c r="CZ77" s="1" t="s">
        <v>179</v>
      </c>
      <c r="DB77" s="3" t="s">
        <v>168</v>
      </c>
      <c r="DC77" s="3" t="s">
        <v>169</v>
      </c>
      <c r="DM77" s="1" t="s">
        <v>176</v>
      </c>
    </row>
    <row r="78" spans="1:117" x14ac:dyDescent="0.25">
      <c r="A78" s="3" t="s">
        <v>159</v>
      </c>
      <c r="B78" s="3" t="s">
        <v>159</v>
      </c>
      <c r="C78" s="3" t="s">
        <v>159</v>
      </c>
      <c r="D78" s="6" t="s">
        <v>232</v>
      </c>
      <c r="E78" s="1" t="s">
        <v>332</v>
      </c>
      <c r="F78" s="1">
        <v>633070043</v>
      </c>
      <c r="K78" s="1" t="s">
        <v>482</v>
      </c>
      <c r="M78" s="1">
        <v>24</v>
      </c>
      <c r="N78" s="1" t="s">
        <v>160</v>
      </c>
      <c r="O78" s="1" t="s">
        <v>161</v>
      </c>
      <c r="P78" s="1">
        <f t="shared" si="9"/>
        <v>7685.1239669421493</v>
      </c>
      <c r="Q78" s="1">
        <v>0</v>
      </c>
      <c r="R78" s="1" t="s">
        <v>162</v>
      </c>
      <c r="S78" s="1" t="s">
        <v>163</v>
      </c>
      <c r="W78" s="2" t="s">
        <v>195</v>
      </c>
      <c r="AC78" s="1">
        <v>10</v>
      </c>
      <c r="AD78" s="1">
        <v>20</v>
      </c>
      <c r="AE78" s="1">
        <v>30</v>
      </c>
      <c r="AF78" s="1">
        <v>30</v>
      </c>
      <c r="AG78" s="1" t="s">
        <v>163</v>
      </c>
      <c r="AH78" s="7" t="s">
        <v>483</v>
      </c>
      <c r="BX78" s="1" t="s">
        <v>165</v>
      </c>
      <c r="CC78" s="1" t="s">
        <v>175</v>
      </c>
      <c r="CD78" s="3" t="s">
        <v>166</v>
      </c>
      <c r="CV78" s="3" t="s">
        <v>167</v>
      </c>
      <c r="CZ78" s="1" t="s">
        <v>180</v>
      </c>
      <c r="DB78" s="3" t="s">
        <v>168</v>
      </c>
      <c r="DC78" s="3" t="s">
        <v>169</v>
      </c>
      <c r="DM78" s="1" t="s">
        <v>176</v>
      </c>
    </row>
    <row r="79" spans="1:117" x14ac:dyDescent="0.25">
      <c r="A79" s="3" t="s">
        <v>159</v>
      </c>
      <c r="B79" s="3" t="s">
        <v>159</v>
      </c>
      <c r="C79" s="3" t="s">
        <v>159</v>
      </c>
      <c r="D79" s="6" t="s">
        <v>232</v>
      </c>
      <c r="E79" s="1" t="s">
        <v>333</v>
      </c>
      <c r="F79" s="1">
        <v>633070044</v>
      </c>
      <c r="K79" s="1" t="s">
        <v>482</v>
      </c>
      <c r="M79" s="1">
        <v>24</v>
      </c>
      <c r="N79" s="1" t="s">
        <v>160</v>
      </c>
      <c r="O79" s="1" t="s">
        <v>161</v>
      </c>
      <c r="P79" s="1">
        <f t="shared" si="9"/>
        <v>7685.1239669421493</v>
      </c>
      <c r="Q79" s="1">
        <v>0</v>
      </c>
      <c r="R79" s="1" t="s">
        <v>162</v>
      </c>
      <c r="S79" s="1" t="s">
        <v>163</v>
      </c>
      <c r="W79" s="2" t="s">
        <v>195</v>
      </c>
      <c r="AC79" s="1">
        <v>10</v>
      </c>
      <c r="AD79" s="1">
        <v>20</v>
      </c>
      <c r="AE79" s="1">
        <v>30</v>
      </c>
      <c r="AF79" s="1">
        <v>30</v>
      </c>
      <c r="AG79" s="1" t="s">
        <v>163</v>
      </c>
      <c r="AH79" s="7" t="s">
        <v>483</v>
      </c>
      <c r="BX79" s="1" t="s">
        <v>165</v>
      </c>
      <c r="CC79" s="1" t="s">
        <v>175</v>
      </c>
      <c r="CD79" s="3" t="s">
        <v>166</v>
      </c>
      <c r="CV79" s="3" t="s">
        <v>167</v>
      </c>
      <c r="CZ79" s="1" t="s">
        <v>181</v>
      </c>
      <c r="DB79" s="3" t="s">
        <v>168</v>
      </c>
      <c r="DC79" s="3" t="s">
        <v>169</v>
      </c>
      <c r="DM79" s="1" t="s">
        <v>176</v>
      </c>
    </row>
    <row r="80" spans="1:117" x14ac:dyDescent="0.25">
      <c r="A80" s="3" t="s">
        <v>159</v>
      </c>
      <c r="B80" s="3" t="s">
        <v>159</v>
      </c>
      <c r="C80" s="3" t="s">
        <v>159</v>
      </c>
      <c r="D80" s="6" t="s">
        <v>232</v>
      </c>
      <c r="E80" s="1" t="s">
        <v>334</v>
      </c>
      <c r="F80" s="1">
        <v>633070045</v>
      </c>
      <c r="K80" s="1" t="s">
        <v>482</v>
      </c>
      <c r="M80" s="1">
        <v>24</v>
      </c>
      <c r="N80" s="1" t="s">
        <v>160</v>
      </c>
      <c r="O80" s="1" t="s">
        <v>161</v>
      </c>
      <c r="P80" s="1">
        <f t="shared" si="9"/>
        <v>7685.1239669421493</v>
      </c>
      <c r="Q80" s="1">
        <v>0</v>
      </c>
      <c r="R80" s="1" t="s">
        <v>162</v>
      </c>
      <c r="S80" s="1" t="s">
        <v>163</v>
      </c>
      <c r="W80" s="2" t="s">
        <v>195</v>
      </c>
      <c r="AC80" s="1">
        <v>10</v>
      </c>
      <c r="AD80" s="1">
        <v>20</v>
      </c>
      <c r="AE80" s="1">
        <v>30</v>
      </c>
      <c r="AF80" s="1">
        <v>30</v>
      </c>
      <c r="AG80" s="1" t="s">
        <v>163</v>
      </c>
      <c r="AH80" s="7" t="s">
        <v>483</v>
      </c>
      <c r="BX80" s="1" t="s">
        <v>165</v>
      </c>
      <c r="CC80" s="1" t="s">
        <v>175</v>
      </c>
      <c r="CD80" s="3" t="s">
        <v>166</v>
      </c>
      <c r="CV80" s="3" t="s">
        <v>167</v>
      </c>
      <c r="CZ80" s="1" t="s">
        <v>187</v>
      </c>
      <c r="DB80" s="3" t="s">
        <v>168</v>
      </c>
      <c r="DC80" s="3" t="s">
        <v>169</v>
      </c>
      <c r="DM80" s="1" t="s">
        <v>176</v>
      </c>
    </row>
    <row r="81" spans="1:117" x14ac:dyDescent="0.25">
      <c r="A81" s="3" t="s">
        <v>159</v>
      </c>
      <c r="B81" s="3" t="s">
        <v>159</v>
      </c>
      <c r="C81" s="3" t="s">
        <v>159</v>
      </c>
      <c r="D81" s="6" t="s">
        <v>233</v>
      </c>
      <c r="E81" s="1" t="s">
        <v>335</v>
      </c>
      <c r="F81" s="1">
        <v>633070050</v>
      </c>
      <c r="K81" s="1" t="s">
        <v>482</v>
      </c>
      <c r="M81" s="1">
        <v>24</v>
      </c>
      <c r="N81" s="1" t="s">
        <v>160</v>
      </c>
      <c r="O81" s="1" t="s">
        <v>161</v>
      </c>
      <c r="P81" s="1">
        <f>8999/1.21</f>
        <v>7437.1900826446281</v>
      </c>
      <c r="Q81" s="1">
        <v>0</v>
      </c>
      <c r="R81" s="1" t="s">
        <v>162</v>
      </c>
      <c r="S81" s="1" t="s">
        <v>163</v>
      </c>
      <c r="W81" s="2" t="s">
        <v>196</v>
      </c>
      <c r="AC81" s="1">
        <v>10</v>
      </c>
      <c r="AD81" s="1">
        <v>20</v>
      </c>
      <c r="AE81" s="1">
        <v>30</v>
      </c>
      <c r="AF81" s="1">
        <v>30</v>
      </c>
      <c r="AG81" s="1" t="s">
        <v>163</v>
      </c>
      <c r="AH81" s="7" t="s">
        <v>483</v>
      </c>
      <c r="BX81" s="1" t="s">
        <v>164</v>
      </c>
      <c r="CC81" s="1" t="s">
        <v>175</v>
      </c>
      <c r="CD81" s="3" t="s">
        <v>166</v>
      </c>
      <c r="CV81" s="3" t="s">
        <v>167</v>
      </c>
      <c r="CZ81" s="1" t="s">
        <v>177</v>
      </c>
      <c r="DB81" s="3" t="s">
        <v>168</v>
      </c>
      <c r="DC81" s="3" t="s">
        <v>169</v>
      </c>
      <c r="DM81" s="1" t="s">
        <v>176</v>
      </c>
    </row>
    <row r="82" spans="1:117" x14ac:dyDescent="0.25">
      <c r="A82" s="3" t="s">
        <v>159</v>
      </c>
      <c r="B82" s="3" t="s">
        <v>159</v>
      </c>
      <c r="C82" s="3" t="s">
        <v>159</v>
      </c>
      <c r="D82" s="6" t="s">
        <v>233</v>
      </c>
      <c r="E82" s="1" t="s">
        <v>336</v>
      </c>
      <c r="F82" s="1">
        <v>633070051</v>
      </c>
      <c r="K82" s="1" t="s">
        <v>482</v>
      </c>
      <c r="M82" s="1">
        <v>24</v>
      </c>
      <c r="N82" s="1" t="s">
        <v>160</v>
      </c>
      <c r="O82" s="1" t="s">
        <v>161</v>
      </c>
      <c r="P82" s="1">
        <f t="shared" ref="P82:P86" si="10">8999/1.21</f>
        <v>7437.1900826446281</v>
      </c>
      <c r="Q82" s="1">
        <v>0</v>
      </c>
      <c r="R82" s="1" t="s">
        <v>162</v>
      </c>
      <c r="S82" s="1" t="s">
        <v>163</v>
      </c>
      <c r="W82" s="2" t="s">
        <v>196</v>
      </c>
      <c r="AC82" s="1">
        <v>10</v>
      </c>
      <c r="AD82" s="1">
        <v>20</v>
      </c>
      <c r="AE82" s="1">
        <v>30</v>
      </c>
      <c r="AF82" s="1">
        <v>30</v>
      </c>
      <c r="AG82" s="1" t="s">
        <v>163</v>
      </c>
      <c r="AH82" s="7" t="s">
        <v>483</v>
      </c>
      <c r="BX82" s="1" t="s">
        <v>164</v>
      </c>
      <c r="CC82" s="1" t="s">
        <v>175</v>
      </c>
      <c r="CD82" s="3" t="s">
        <v>166</v>
      </c>
      <c r="CV82" s="3" t="s">
        <v>167</v>
      </c>
      <c r="CZ82" s="1" t="s">
        <v>178</v>
      </c>
      <c r="DB82" s="3" t="s">
        <v>168</v>
      </c>
      <c r="DC82" s="3" t="s">
        <v>169</v>
      </c>
      <c r="DM82" s="1" t="s">
        <v>176</v>
      </c>
    </row>
    <row r="83" spans="1:117" x14ac:dyDescent="0.25">
      <c r="A83" s="3" t="s">
        <v>159</v>
      </c>
      <c r="B83" s="3" t="s">
        <v>159</v>
      </c>
      <c r="C83" s="3" t="s">
        <v>159</v>
      </c>
      <c r="D83" s="6" t="s">
        <v>233</v>
      </c>
      <c r="E83" s="1" t="s">
        <v>337</v>
      </c>
      <c r="F83" s="1">
        <v>633070052</v>
      </c>
      <c r="K83" s="1" t="s">
        <v>482</v>
      </c>
      <c r="M83" s="1">
        <v>24</v>
      </c>
      <c r="N83" s="1" t="s">
        <v>160</v>
      </c>
      <c r="O83" s="1" t="s">
        <v>161</v>
      </c>
      <c r="P83" s="1">
        <f t="shared" si="10"/>
        <v>7437.1900826446281</v>
      </c>
      <c r="Q83" s="1">
        <v>0</v>
      </c>
      <c r="R83" s="1" t="s">
        <v>162</v>
      </c>
      <c r="S83" s="1" t="s">
        <v>163</v>
      </c>
      <c r="W83" s="2" t="s">
        <v>196</v>
      </c>
      <c r="AC83" s="1">
        <v>10</v>
      </c>
      <c r="AD83" s="1">
        <v>20</v>
      </c>
      <c r="AE83" s="1">
        <v>30</v>
      </c>
      <c r="AF83" s="1">
        <v>30</v>
      </c>
      <c r="AG83" s="1" t="s">
        <v>163</v>
      </c>
      <c r="AH83" s="7" t="s">
        <v>483</v>
      </c>
      <c r="BX83" s="1" t="s">
        <v>164</v>
      </c>
      <c r="CC83" s="1" t="s">
        <v>175</v>
      </c>
      <c r="CD83" s="3" t="s">
        <v>166</v>
      </c>
      <c r="CV83" s="3" t="s">
        <v>167</v>
      </c>
      <c r="CZ83" s="1" t="s">
        <v>179</v>
      </c>
      <c r="DB83" s="3" t="s">
        <v>168</v>
      </c>
      <c r="DC83" s="3" t="s">
        <v>169</v>
      </c>
      <c r="DM83" s="1" t="s">
        <v>176</v>
      </c>
    </row>
    <row r="84" spans="1:117" x14ac:dyDescent="0.25">
      <c r="A84" s="3" t="s">
        <v>159</v>
      </c>
      <c r="B84" s="3" t="s">
        <v>159</v>
      </c>
      <c r="C84" s="3" t="s">
        <v>159</v>
      </c>
      <c r="D84" s="6" t="s">
        <v>233</v>
      </c>
      <c r="E84" s="1" t="s">
        <v>338</v>
      </c>
      <c r="F84" s="1">
        <v>633070053</v>
      </c>
      <c r="K84" s="1" t="s">
        <v>482</v>
      </c>
      <c r="M84" s="1">
        <v>24</v>
      </c>
      <c r="N84" s="1" t="s">
        <v>160</v>
      </c>
      <c r="O84" s="1" t="s">
        <v>161</v>
      </c>
      <c r="P84" s="1">
        <f t="shared" si="10"/>
        <v>7437.1900826446281</v>
      </c>
      <c r="Q84" s="1">
        <v>0</v>
      </c>
      <c r="R84" s="1" t="s">
        <v>162</v>
      </c>
      <c r="S84" s="1" t="s">
        <v>163</v>
      </c>
      <c r="W84" s="2" t="s">
        <v>196</v>
      </c>
      <c r="AC84" s="1">
        <v>10</v>
      </c>
      <c r="AD84" s="1">
        <v>20</v>
      </c>
      <c r="AE84" s="1">
        <v>30</v>
      </c>
      <c r="AF84" s="1">
        <v>30</v>
      </c>
      <c r="AG84" s="1" t="s">
        <v>163</v>
      </c>
      <c r="AH84" s="7" t="s">
        <v>483</v>
      </c>
      <c r="BX84" s="1" t="s">
        <v>164</v>
      </c>
      <c r="CC84" s="1" t="s">
        <v>175</v>
      </c>
      <c r="CD84" s="3" t="s">
        <v>166</v>
      </c>
      <c r="CV84" s="3" t="s">
        <v>167</v>
      </c>
      <c r="CZ84" s="1" t="s">
        <v>180</v>
      </c>
      <c r="DB84" s="3" t="s">
        <v>168</v>
      </c>
      <c r="DC84" s="3" t="s">
        <v>169</v>
      </c>
      <c r="DM84" s="1" t="s">
        <v>176</v>
      </c>
    </row>
    <row r="85" spans="1:117" x14ac:dyDescent="0.25">
      <c r="A85" s="3" t="s">
        <v>159</v>
      </c>
      <c r="B85" s="3" t="s">
        <v>159</v>
      </c>
      <c r="C85" s="3" t="s">
        <v>159</v>
      </c>
      <c r="D85" s="6" t="s">
        <v>233</v>
      </c>
      <c r="E85" s="1" t="s">
        <v>339</v>
      </c>
      <c r="F85" s="1">
        <v>633070054</v>
      </c>
      <c r="K85" s="1" t="s">
        <v>482</v>
      </c>
      <c r="M85" s="1">
        <v>24</v>
      </c>
      <c r="N85" s="1" t="s">
        <v>160</v>
      </c>
      <c r="O85" s="1" t="s">
        <v>161</v>
      </c>
      <c r="P85" s="1">
        <f t="shared" si="10"/>
        <v>7437.1900826446281</v>
      </c>
      <c r="Q85" s="1">
        <v>0</v>
      </c>
      <c r="R85" s="1" t="s">
        <v>162</v>
      </c>
      <c r="S85" s="1" t="s">
        <v>163</v>
      </c>
      <c r="W85" s="2" t="s">
        <v>196</v>
      </c>
      <c r="AC85" s="1">
        <v>10</v>
      </c>
      <c r="AD85" s="1">
        <v>20</v>
      </c>
      <c r="AE85" s="1">
        <v>30</v>
      </c>
      <c r="AF85" s="1">
        <v>30</v>
      </c>
      <c r="AG85" s="1" t="s">
        <v>163</v>
      </c>
      <c r="AH85" s="7" t="s">
        <v>483</v>
      </c>
      <c r="BX85" s="1" t="s">
        <v>164</v>
      </c>
      <c r="CC85" s="1" t="s">
        <v>175</v>
      </c>
      <c r="CD85" s="3" t="s">
        <v>166</v>
      </c>
      <c r="CV85" s="3" t="s">
        <v>167</v>
      </c>
      <c r="CZ85" s="1" t="s">
        <v>181</v>
      </c>
      <c r="DB85" s="3" t="s">
        <v>168</v>
      </c>
      <c r="DC85" s="3" t="s">
        <v>169</v>
      </c>
      <c r="DM85" s="1" t="s">
        <v>176</v>
      </c>
    </row>
    <row r="86" spans="1:117" x14ac:dyDescent="0.25">
      <c r="A86" s="3" t="s">
        <v>159</v>
      </c>
      <c r="B86" s="3" t="s">
        <v>159</v>
      </c>
      <c r="C86" s="3" t="s">
        <v>159</v>
      </c>
      <c r="D86" s="6" t="s">
        <v>233</v>
      </c>
      <c r="E86" s="1" t="s">
        <v>340</v>
      </c>
      <c r="F86" s="1">
        <v>633070055</v>
      </c>
      <c r="K86" s="1" t="s">
        <v>482</v>
      </c>
      <c r="M86" s="1">
        <v>24</v>
      </c>
      <c r="N86" s="1" t="s">
        <v>160</v>
      </c>
      <c r="O86" s="1" t="s">
        <v>161</v>
      </c>
      <c r="P86" s="1">
        <f t="shared" si="10"/>
        <v>7437.1900826446281</v>
      </c>
      <c r="Q86" s="1">
        <v>0</v>
      </c>
      <c r="R86" s="1" t="s">
        <v>162</v>
      </c>
      <c r="S86" s="1" t="s">
        <v>163</v>
      </c>
      <c r="W86" s="2" t="s">
        <v>196</v>
      </c>
      <c r="AC86" s="1">
        <v>10</v>
      </c>
      <c r="AD86" s="1">
        <v>20</v>
      </c>
      <c r="AE86" s="1">
        <v>30</v>
      </c>
      <c r="AF86" s="1">
        <v>30</v>
      </c>
      <c r="AG86" s="1" t="s">
        <v>163</v>
      </c>
      <c r="AH86" s="7" t="s">
        <v>483</v>
      </c>
      <c r="BX86" s="1" t="s">
        <v>164</v>
      </c>
      <c r="CC86" s="1" t="s">
        <v>175</v>
      </c>
      <c r="CD86" s="3" t="s">
        <v>166</v>
      </c>
      <c r="CV86" s="3" t="s">
        <v>167</v>
      </c>
      <c r="CZ86" s="1" t="s">
        <v>187</v>
      </c>
      <c r="DB86" s="3" t="s">
        <v>168</v>
      </c>
      <c r="DC86" s="3" t="s">
        <v>169</v>
      </c>
      <c r="DM86" s="1" t="s">
        <v>176</v>
      </c>
    </row>
    <row r="87" spans="1:117" x14ac:dyDescent="0.25">
      <c r="A87" s="3" t="s">
        <v>159</v>
      </c>
      <c r="B87" s="3" t="s">
        <v>159</v>
      </c>
      <c r="C87" s="3" t="s">
        <v>159</v>
      </c>
      <c r="D87" s="6" t="s">
        <v>234</v>
      </c>
      <c r="E87" s="1" t="s">
        <v>341</v>
      </c>
      <c r="F87" s="1">
        <v>633070070</v>
      </c>
      <c r="K87" s="1" t="s">
        <v>482</v>
      </c>
      <c r="M87" s="1">
        <v>24</v>
      </c>
      <c r="N87" s="1" t="s">
        <v>160</v>
      </c>
      <c r="O87" s="1" t="s">
        <v>161</v>
      </c>
      <c r="P87" s="1">
        <f>7499/1.21</f>
        <v>6197.5206611570247</v>
      </c>
      <c r="Q87" s="1">
        <v>0</v>
      </c>
      <c r="R87" s="1" t="s">
        <v>162</v>
      </c>
      <c r="S87" s="1" t="s">
        <v>163</v>
      </c>
      <c r="W87" s="4" t="s">
        <v>197</v>
      </c>
      <c r="AC87" s="1">
        <v>10</v>
      </c>
      <c r="AD87" s="1">
        <v>20</v>
      </c>
      <c r="AE87" s="1">
        <v>30</v>
      </c>
      <c r="AF87" s="1">
        <v>30</v>
      </c>
      <c r="AG87" s="1" t="s">
        <v>163</v>
      </c>
      <c r="AH87" s="7" t="s">
        <v>483</v>
      </c>
      <c r="BX87" s="1" t="s">
        <v>165</v>
      </c>
      <c r="CC87" s="1" t="s">
        <v>175</v>
      </c>
      <c r="CD87" s="3" t="s">
        <v>166</v>
      </c>
      <c r="CV87" s="3" t="s">
        <v>167</v>
      </c>
      <c r="CZ87" s="1" t="s">
        <v>177</v>
      </c>
      <c r="DB87" s="3" t="s">
        <v>168</v>
      </c>
      <c r="DC87" s="3" t="s">
        <v>169</v>
      </c>
      <c r="DM87" s="1" t="s">
        <v>176</v>
      </c>
    </row>
    <row r="88" spans="1:117" x14ac:dyDescent="0.25">
      <c r="A88" s="3" t="s">
        <v>159</v>
      </c>
      <c r="B88" s="3" t="s">
        <v>159</v>
      </c>
      <c r="C88" s="3" t="s">
        <v>159</v>
      </c>
      <c r="D88" s="6" t="s">
        <v>234</v>
      </c>
      <c r="E88" s="1" t="s">
        <v>342</v>
      </c>
      <c r="F88" s="1">
        <v>633070071</v>
      </c>
      <c r="K88" s="1" t="s">
        <v>482</v>
      </c>
      <c r="M88" s="1">
        <v>24</v>
      </c>
      <c r="N88" s="1" t="s">
        <v>160</v>
      </c>
      <c r="O88" s="1" t="s">
        <v>161</v>
      </c>
      <c r="P88" s="1">
        <f t="shared" ref="P88:P92" si="11">7499/1.21</f>
        <v>6197.5206611570247</v>
      </c>
      <c r="Q88" s="1">
        <v>0</v>
      </c>
      <c r="R88" s="1" t="s">
        <v>162</v>
      </c>
      <c r="S88" s="1" t="s">
        <v>163</v>
      </c>
      <c r="W88" s="4" t="s">
        <v>197</v>
      </c>
      <c r="AC88" s="1">
        <v>10</v>
      </c>
      <c r="AD88" s="1">
        <v>20</v>
      </c>
      <c r="AE88" s="1">
        <v>30</v>
      </c>
      <c r="AF88" s="1">
        <v>30</v>
      </c>
      <c r="AG88" s="1" t="s">
        <v>163</v>
      </c>
      <c r="AH88" s="7" t="s">
        <v>483</v>
      </c>
      <c r="BX88" s="1" t="s">
        <v>165</v>
      </c>
      <c r="CC88" s="1" t="s">
        <v>175</v>
      </c>
      <c r="CD88" s="3" t="s">
        <v>166</v>
      </c>
      <c r="CV88" s="3" t="s">
        <v>167</v>
      </c>
      <c r="CZ88" s="1" t="s">
        <v>178</v>
      </c>
      <c r="DB88" s="3" t="s">
        <v>168</v>
      </c>
      <c r="DC88" s="3" t="s">
        <v>169</v>
      </c>
      <c r="DM88" s="1" t="s">
        <v>176</v>
      </c>
    </row>
    <row r="89" spans="1:117" x14ac:dyDescent="0.25">
      <c r="A89" s="3" t="s">
        <v>159</v>
      </c>
      <c r="B89" s="3" t="s">
        <v>159</v>
      </c>
      <c r="C89" s="3" t="s">
        <v>159</v>
      </c>
      <c r="D89" s="6" t="s">
        <v>234</v>
      </c>
      <c r="E89" s="1" t="s">
        <v>343</v>
      </c>
      <c r="F89" s="1">
        <v>633070072</v>
      </c>
      <c r="K89" s="1" t="s">
        <v>482</v>
      </c>
      <c r="M89" s="1">
        <v>24</v>
      </c>
      <c r="N89" s="1" t="s">
        <v>160</v>
      </c>
      <c r="O89" s="1" t="s">
        <v>161</v>
      </c>
      <c r="P89" s="1">
        <f t="shared" si="11"/>
        <v>6197.5206611570247</v>
      </c>
      <c r="Q89" s="1">
        <v>0</v>
      </c>
      <c r="R89" s="1" t="s">
        <v>162</v>
      </c>
      <c r="S89" s="1" t="s">
        <v>163</v>
      </c>
      <c r="W89" s="4" t="s">
        <v>197</v>
      </c>
      <c r="AC89" s="1">
        <v>10</v>
      </c>
      <c r="AD89" s="1">
        <v>20</v>
      </c>
      <c r="AE89" s="1">
        <v>30</v>
      </c>
      <c r="AF89" s="1">
        <v>30</v>
      </c>
      <c r="AG89" s="1" t="s">
        <v>163</v>
      </c>
      <c r="AH89" s="7" t="s">
        <v>483</v>
      </c>
      <c r="BX89" s="1" t="s">
        <v>165</v>
      </c>
      <c r="CC89" s="1" t="s">
        <v>175</v>
      </c>
      <c r="CD89" s="3" t="s">
        <v>166</v>
      </c>
      <c r="CV89" s="3" t="s">
        <v>167</v>
      </c>
      <c r="CZ89" s="1" t="s">
        <v>179</v>
      </c>
      <c r="DB89" s="3" t="s">
        <v>168</v>
      </c>
      <c r="DC89" s="3" t="s">
        <v>169</v>
      </c>
      <c r="DM89" s="1" t="s">
        <v>176</v>
      </c>
    </row>
    <row r="90" spans="1:117" x14ac:dyDescent="0.25">
      <c r="A90" s="3" t="s">
        <v>159</v>
      </c>
      <c r="B90" s="3" t="s">
        <v>159</v>
      </c>
      <c r="C90" s="3" t="s">
        <v>159</v>
      </c>
      <c r="D90" s="6" t="s">
        <v>234</v>
      </c>
      <c r="E90" s="1" t="s">
        <v>344</v>
      </c>
      <c r="F90" s="1">
        <v>633070073</v>
      </c>
      <c r="K90" s="1" t="s">
        <v>482</v>
      </c>
      <c r="M90" s="1">
        <v>24</v>
      </c>
      <c r="N90" s="1" t="s">
        <v>160</v>
      </c>
      <c r="O90" s="1" t="s">
        <v>161</v>
      </c>
      <c r="P90" s="1">
        <f t="shared" si="11"/>
        <v>6197.5206611570247</v>
      </c>
      <c r="Q90" s="1">
        <v>0</v>
      </c>
      <c r="R90" s="1" t="s">
        <v>162</v>
      </c>
      <c r="S90" s="1" t="s">
        <v>163</v>
      </c>
      <c r="W90" s="4" t="s">
        <v>197</v>
      </c>
      <c r="AC90" s="1">
        <v>10</v>
      </c>
      <c r="AD90" s="1">
        <v>20</v>
      </c>
      <c r="AE90" s="1">
        <v>30</v>
      </c>
      <c r="AF90" s="1">
        <v>30</v>
      </c>
      <c r="AG90" s="1" t="s">
        <v>163</v>
      </c>
      <c r="AH90" s="7" t="s">
        <v>483</v>
      </c>
      <c r="BX90" s="1" t="s">
        <v>165</v>
      </c>
      <c r="CC90" s="1" t="s">
        <v>175</v>
      </c>
      <c r="CD90" s="3" t="s">
        <v>166</v>
      </c>
      <c r="CV90" s="3" t="s">
        <v>167</v>
      </c>
      <c r="CZ90" s="1" t="s">
        <v>180</v>
      </c>
      <c r="DB90" s="3" t="s">
        <v>168</v>
      </c>
      <c r="DC90" s="3" t="s">
        <v>169</v>
      </c>
      <c r="DM90" s="1" t="s">
        <v>176</v>
      </c>
    </row>
    <row r="91" spans="1:117" x14ac:dyDescent="0.25">
      <c r="A91" s="3" t="s">
        <v>159</v>
      </c>
      <c r="B91" s="3" t="s">
        <v>159</v>
      </c>
      <c r="C91" s="3" t="s">
        <v>159</v>
      </c>
      <c r="D91" s="6" t="s">
        <v>234</v>
      </c>
      <c r="E91" s="1" t="s">
        <v>345</v>
      </c>
      <c r="F91" s="1">
        <v>633070074</v>
      </c>
      <c r="K91" s="1" t="s">
        <v>482</v>
      </c>
      <c r="M91" s="1">
        <v>24</v>
      </c>
      <c r="N91" s="1" t="s">
        <v>160</v>
      </c>
      <c r="O91" s="1" t="s">
        <v>161</v>
      </c>
      <c r="P91" s="1">
        <f t="shared" si="11"/>
        <v>6197.5206611570247</v>
      </c>
      <c r="Q91" s="1">
        <v>0</v>
      </c>
      <c r="R91" s="1" t="s">
        <v>162</v>
      </c>
      <c r="S91" s="1" t="s">
        <v>163</v>
      </c>
      <c r="W91" s="4" t="s">
        <v>197</v>
      </c>
      <c r="AC91" s="1">
        <v>10</v>
      </c>
      <c r="AD91" s="1">
        <v>20</v>
      </c>
      <c r="AE91" s="1">
        <v>30</v>
      </c>
      <c r="AF91" s="1">
        <v>30</v>
      </c>
      <c r="AG91" s="1" t="s">
        <v>163</v>
      </c>
      <c r="AH91" s="7" t="s">
        <v>483</v>
      </c>
      <c r="BX91" s="1" t="s">
        <v>165</v>
      </c>
      <c r="CC91" s="1" t="s">
        <v>175</v>
      </c>
      <c r="CD91" s="3" t="s">
        <v>166</v>
      </c>
      <c r="CV91" s="3" t="s">
        <v>167</v>
      </c>
      <c r="CZ91" s="1" t="s">
        <v>181</v>
      </c>
      <c r="DB91" s="3" t="s">
        <v>168</v>
      </c>
      <c r="DC91" s="3" t="s">
        <v>169</v>
      </c>
      <c r="DM91" s="1" t="s">
        <v>176</v>
      </c>
    </row>
    <row r="92" spans="1:117" x14ac:dyDescent="0.25">
      <c r="A92" s="3" t="s">
        <v>159</v>
      </c>
      <c r="B92" s="3" t="s">
        <v>159</v>
      </c>
      <c r="C92" s="3" t="s">
        <v>159</v>
      </c>
      <c r="D92" s="6" t="s">
        <v>234</v>
      </c>
      <c r="E92" s="1" t="s">
        <v>346</v>
      </c>
      <c r="F92" s="1">
        <v>633070075</v>
      </c>
      <c r="K92" s="1" t="s">
        <v>482</v>
      </c>
      <c r="M92" s="1">
        <v>24</v>
      </c>
      <c r="N92" s="1" t="s">
        <v>160</v>
      </c>
      <c r="O92" s="1" t="s">
        <v>161</v>
      </c>
      <c r="P92" s="1">
        <f t="shared" si="11"/>
        <v>6197.5206611570247</v>
      </c>
      <c r="Q92" s="1">
        <v>0</v>
      </c>
      <c r="R92" s="1" t="s">
        <v>162</v>
      </c>
      <c r="S92" s="1" t="s">
        <v>163</v>
      </c>
      <c r="W92" s="4" t="s">
        <v>197</v>
      </c>
      <c r="AC92" s="1">
        <v>10</v>
      </c>
      <c r="AD92" s="1">
        <v>20</v>
      </c>
      <c r="AE92" s="1">
        <v>30</v>
      </c>
      <c r="AF92" s="1">
        <v>30</v>
      </c>
      <c r="AG92" s="1" t="s">
        <v>163</v>
      </c>
      <c r="AH92" s="7" t="s">
        <v>483</v>
      </c>
      <c r="BX92" s="1" t="s">
        <v>165</v>
      </c>
      <c r="CC92" s="1" t="s">
        <v>175</v>
      </c>
      <c r="CD92" s="3" t="s">
        <v>166</v>
      </c>
      <c r="CV92" s="3" t="s">
        <v>167</v>
      </c>
      <c r="CZ92" s="1" t="s">
        <v>187</v>
      </c>
      <c r="DB92" s="3" t="s">
        <v>168</v>
      </c>
      <c r="DC92" s="3" t="s">
        <v>169</v>
      </c>
      <c r="DM92" s="1" t="s">
        <v>176</v>
      </c>
    </row>
    <row r="93" spans="1:117" x14ac:dyDescent="0.25">
      <c r="A93" s="3" t="s">
        <v>159</v>
      </c>
      <c r="B93" s="3" t="s">
        <v>159</v>
      </c>
      <c r="C93" s="3" t="s">
        <v>159</v>
      </c>
      <c r="D93" s="6" t="s">
        <v>235</v>
      </c>
      <c r="E93" s="1" t="s">
        <v>347</v>
      </c>
      <c r="F93" s="1">
        <v>633070010</v>
      </c>
      <c r="K93" s="1" t="s">
        <v>482</v>
      </c>
      <c r="M93" s="1">
        <v>24</v>
      </c>
      <c r="N93" s="1" t="s">
        <v>160</v>
      </c>
      <c r="O93" s="1" t="s">
        <v>161</v>
      </c>
      <c r="P93" s="1">
        <f>8899/1.21</f>
        <v>7354.545454545455</v>
      </c>
      <c r="Q93" s="1">
        <v>0</v>
      </c>
      <c r="R93" s="1" t="s">
        <v>162</v>
      </c>
      <c r="S93" s="1" t="s">
        <v>163</v>
      </c>
      <c r="W93" s="2" t="s">
        <v>198</v>
      </c>
      <c r="AC93" s="1">
        <v>10</v>
      </c>
      <c r="AD93" s="1">
        <v>20</v>
      </c>
      <c r="AE93" s="1">
        <v>30</v>
      </c>
      <c r="AF93" s="1">
        <v>30</v>
      </c>
      <c r="AG93" s="1" t="s">
        <v>163</v>
      </c>
      <c r="AH93" s="7" t="s">
        <v>483</v>
      </c>
      <c r="BX93" s="1" t="s">
        <v>165</v>
      </c>
      <c r="CC93" s="1" t="s">
        <v>175</v>
      </c>
      <c r="CD93" s="3" t="s">
        <v>166</v>
      </c>
      <c r="CV93" s="3" t="s">
        <v>190</v>
      </c>
      <c r="CZ93" s="1" t="s">
        <v>177</v>
      </c>
      <c r="DB93" s="3" t="s">
        <v>168</v>
      </c>
      <c r="DC93" s="3" t="s">
        <v>169</v>
      </c>
      <c r="DM93" s="1" t="s">
        <v>176</v>
      </c>
    </row>
    <row r="94" spans="1:117" x14ac:dyDescent="0.25">
      <c r="A94" s="3" t="s">
        <v>159</v>
      </c>
      <c r="B94" s="3" t="s">
        <v>159</v>
      </c>
      <c r="C94" s="3" t="s">
        <v>159</v>
      </c>
      <c r="D94" s="6" t="s">
        <v>235</v>
      </c>
      <c r="E94" s="1" t="s">
        <v>348</v>
      </c>
      <c r="F94" s="1">
        <v>633070011</v>
      </c>
      <c r="K94" s="1" t="s">
        <v>482</v>
      </c>
      <c r="M94" s="1">
        <v>24</v>
      </c>
      <c r="N94" s="1" t="s">
        <v>160</v>
      </c>
      <c r="O94" s="1" t="s">
        <v>161</v>
      </c>
      <c r="P94" s="1">
        <f t="shared" ref="P94:P98" si="12">8899/1.21</f>
        <v>7354.545454545455</v>
      </c>
      <c r="Q94" s="1">
        <v>0</v>
      </c>
      <c r="R94" s="1" t="s">
        <v>162</v>
      </c>
      <c r="S94" s="1" t="s">
        <v>163</v>
      </c>
      <c r="W94" s="2" t="s">
        <v>198</v>
      </c>
      <c r="AC94" s="1">
        <v>10</v>
      </c>
      <c r="AD94" s="1">
        <v>20</v>
      </c>
      <c r="AE94" s="1">
        <v>30</v>
      </c>
      <c r="AF94" s="1">
        <v>30</v>
      </c>
      <c r="AG94" s="1" t="s">
        <v>163</v>
      </c>
      <c r="AH94" s="7" t="s">
        <v>483</v>
      </c>
      <c r="BX94" s="1" t="s">
        <v>165</v>
      </c>
      <c r="CC94" s="1" t="s">
        <v>175</v>
      </c>
      <c r="CD94" s="3" t="s">
        <v>166</v>
      </c>
      <c r="CV94" s="3" t="s">
        <v>190</v>
      </c>
      <c r="CZ94" s="1" t="s">
        <v>178</v>
      </c>
      <c r="DB94" s="3" t="s">
        <v>168</v>
      </c>
      <c r="DC94" s="3" t="s">
        <v>169</v>
      </c>
      <c r="DM94" s="1" t="s">
        <v>176</v>
      </c>
    </row>
    <row r="95" spans="1:117" x14ac:dyDescent="0.25">
      <c r="A95" s="3" t="s">
        <v>159</v>
      </c>
      <c r="B95" s="3" t="s">
        <v>159</v>
      </c>
      <c r="C95" s="3" t="s">
        <v>159</v>
      </c>
      <c r="D95" s="6" t="s">
        <v>235</v>
      </c>
      <c r="E95" s="1" t="s">
        <v>349</v>
      </c>
      <c r="F95" s="1">
        <v>633070012</v>
      </c>
      <c r="K95" s="1" t="s">
        <v>482</v>
      </c>
      <c r="M95" s="1">
        <v>24</v>
      </c>
      <c r="N95" s="1" t="s">
        <v>160</v>
      </c>
      <c r="O95" s="1" t="s">
        <v>161</v>
      </c>
      <c r="P95" s="1">
        <f t="shared" si="12"/>
        <v>7354.545454545455</v>
      </c>
      <c r="Q95" s="1">
        <v>0</v>
      </c>
      <c r="R95" s="1" t="s">
        <v>162</v>
      </c>
      <c r="S95" s="1" t="s">
        <v>163</v>
      </c>
      <c r="W95" s="2" t="s">
        <v>198</v>
      </c>
      <c r="AC95" s="1">
        <v>10</v>
      </c>
      <c r="AD95" s="1">
        <v>20</v>
      </c>
      <c r="AE95" s="1">
        <v>30</v>
      </c>
      <c r="AF95" s="1">
        <v>30</v>
      </c>
      <c r="AG95" s="1" t="s">
        <v>163</v>
      </c>
      <c r="AH95" s="7" t="s">
        <v>483</v>
      </c>
      <c r="BX95" s="1" t="s">
        <v>165</v>
      </c>
      <c r="CC95" s="1" t="s">
        <v>175</v>
      </c>
      <c r="CD95" s="3" t="s">
        <v>166</v>
      </c>
      <c r="CV95" s="3" t="s">
        <v>190</v>
      </c>
      <c r="CZ95" s="1" t="s">
        <v>179</v>
      </c>
      <c r="DB95" s="3" t="s">
        <v>168</v>
      </c>
      <c r="DC95" s="3" t="s">
        <v>169</v>
      </c>
      <c r="DM95" s="1" t="s">
        <v>176</v>
      </c>
    </row>
    <row r="96" spans="1:117" x14ac:dyDescent="0.25">
      <c r="A96" s="3" t="s">
        <v>159</v>
      </c>
      <c r="B96" s="3" t="s">
        <v>159</v>
      </c>
      <c r="C96" s="3" t="s">
        <v>159</v>
      </c>
      <c r="D96" s="6" t="s">
        <v>235</v>
      </c>
      <c r="E96" s="1" t="s">
        <v>350</v>
      </c>
      <c r="F96" s="1">
        <v>633070013</v>
      </c>
      <c r="K96" s="1" t="s">
        <v>482</v>
      </c>
      <c r="M96" s="1">
        <v>24</v>
      </c>
      <c r="N96" s="1" t="s">
        <v>160</v>
      </c>
      <c r="O96" s="1" t="s">
        <v>161</v>
      </c>
      <c r="P96" s="1">
        <f t="shared" si="12"/>
        <v>7354.545454545455</v>
      </c>
      <c r="Q96" s="1">
        <v>0</v>
      </c>
      <c r="R96" s="1" t="s">
        <v>162</v>
      </c>
      <c r="S96" s="1" t="s">
        <v>163</v>
      </c>
      <c r="W96" s="2" t="s">
        <v>198</v>
      </c>
      <c r="AC96" s="1">
        <v>10</v>
      </c>
      <c r="AD96" s="1">
        <v>20</v>
      </c>
      <c r="AE96" s="1">
        <v>30</v>
      </c>
      <c r="AF96" s="1">
        <v>30</v>
      </c>
      <c r="AG96" s="1" t="s">
        <v>163</v>
      </c>
      <c r="AH96" s="7" t="s">
        <v>483</v>
      </c>
      <c r="BX96" s="1" t="s">
        <v>165</v>
      </c>
      <c r="CC96" s="1" t="s">
        <v>175</v>
      </c>
      <c r="CD96" s="3" t="s">
        <v>166</v>
      </c>
      <c r="CV96" s="3" t="s">
        <v>190</v>
      </c>
      <c r="CZ96" s="1" t="s">
        <v>180</v>
      </c>
      <c r="DB96" s="3" t="s">
        <v>168</v>
      </c>
      <c r="DC96" s="3" t="s">
        <v>169</v>
      </c>
      <c r="DM96" s="1" t="s">
        <v>176</v>
      </c>
    </row>
    <row r="97" spans="1:117" x14ac:dyDescent="0.25">
      <c r="A97" s="3" t="s">
        <v>159</v>
      </c>
      <c r="B97" s="3" t="s">
        <v>159</v>
      </c>
      <c r="C97" s="3" t="s">
        <v>159</v>
      </c>
      <c r="D97" s="6" t="s">
        <v>235</v>
      </c>
      <c r="E97" s="1" t="s">
        <v>351</v>
      </c>
      <c r="F97" s="1">
        <v>633070014</v>
      </c>
      <c r="K97" s="1" t="s">
        <v>482</v>
      </c>
      <c r="M97" s="1">
        <v>24</v>
      </c>
      <c r="N97" s="1" t="s">
        <v>160</v>
      </c>
      <c r="O97" s="1" t="s">
        <v>161</v>
      </c>
      <c r="P97" s="1">
        <f t="shared" si="12"/>
        <v>7354.545454545455</v>
      </c>
      <c r="Q97" s="1">
        <v>0</v>
      </c>
      <c r="R97" s="1" t="s">
        <v>162</v>
      </c>
      <c r="S97" s="1" t="s">
        <v>163</v>
      </c>
      <c r="W97" s="2" t="s">
        <v>198</v>
      </c>
      <c r="AC97" s="1">
        <v>10</v>
      </c>
      <c r="AD97" s="1">
        <v>20</v>
      </c>
      <c r="AE97" s="1">
        <v>30</v>
      </c>
      <c r="AF97" s="1">
        <v>30</v>
      </c>
      <c r="AG97" s="1" t="s">
        <v>163</v>
      </c>
      <c r="AH97" s="7" t="s">
        <v>483</v>
      </c>
      <c r="BX97" s="1" t="s">
        <v>165</v>
      </c>
      <c r="CC97" s="1" t="s">
        <v>175</v>
      </c>
      <c r="CD97" s="3" t="s">
        <v>166</v>
      </c>
      <c r="CV97" s="3" t="s">
        <v>190</v>
      </c>
      <c r="CZ97" s="1" t="s">
        <v>181</v>
      </c>
      <c r="DB97" s="3" t="s">
        <v>168</v>
      </c>
      <c r="DC97" s="3" t="s">
        <v>169</v>
      </c>
      <c r="DM97" s="1" t="s">
        <v>176</v>
      </c>
    </row>
    <row r="98" spans="1:117" x14ac:dyDescent="0.25">
      <c r="A98" s="3" t="s">
        <v>159</v>
      </c>
      <c r="B98" s="3" t="s">
        <v>159</v>
      </c>
      <c r="C98" s="3" t="s">
        <v>159</v>
      </c>
      <c r="D98" s="6" t="s">
        <v>235</v>
      </c>
      <c r="E98" s="1" t="s">
        <v>352</v>
      </c>
      <c r="F98" s="1">
        <v>633070015</v>
      </c>
      <c r="K98" s="1" t="s">
        <v>482</v>
      </c>
      <c r="M98" s="1">
        <v>24</v>
      </c>
      <c r="N98" s="1" t="s">
        <v>160</v>
      </c>
      <c r="O98" s="1" t="s">
        <v>161</v>
      </c>
      <c r="P98" s="1">
        <f t="shared" si="12"/>
        <v>7354.545454545455</v>
      </c>
      <c r="Q98" s="1">
        <v>0</v>
      </c>
      <c r="R98" s="1" t="s">
        <v>162</v>
      </c>
      <c r="S98" s="1" t="s">
        <v>163</v>
      </c>
      <c r="W98" s="2" t="s">
        <v>198</v>
      </c>
      <c r="AC98" s="1">
        <v>10</v>
      </c>
      <c r="AD98" s="1">
        <v>20</v>
      </c>
      <c r="AE98" s="1">
        <v>30</v>
      </c>
      <c r="AF98" s="1">
        <v>30</v>
      </c>
      <c r="AG98" s="1" t="s">
        <v>163</v>
      </c>
      <c r="AH98" s="7" t="s">
        <v>483</v>
      </c>
      <c r="BX98" s="1" t="s">
        <v>165</v>
      </c>
      <c r="CC98" s="1" t="s">
        <v>175</v>
      </c>
      <c r="CD98" s="3" t="s">
        <v>166</v>
      </c>
      <c r="CV98" s="3" t="s">
        <v>190</v>
      </c>
      <c r="CZ98" s="1" t="s">
        <v>187</v>
      </c>
      <c r="DB98" s="3" t="s">
        <v>168</v>
      </c>
      <c r="DC98" s="3" t="s">
        <v>169</v>
      </c>
      <c r="DM98" s="1" t="s">
        <v>176</v>
      </c>
    </row>
    <row r="99" spans="1:117" x14ac:dyDescent="0.25">
      <c r="A99" s="3" t="s">
        <v>159</v>
      </c>
      <c r="B99" s="3" t="s">
        <v>159</v>
      </c>
      <c r="C99" s="3" t="s">
        <v>159</v>
      </c>
      <c r="D99" s="6" t="s">
        <v>236</v>
      </c>
      <c r="E99" s="1" t="s">
        <v>353</v>
      </c>
      <c r="F99" s="1">
        <v>633070020</v>
      </c>
      <c r="K99" s="1" t="s">
        <v>482</v>
      </c>
      <c r="M99" s="1">
        <v>24</v>
      </c>
      <c r="N99" s="1" t="s">
        <v>160</v>
      </c>
      <c r="O99" s="1" t="s">
        <v>161</v>
      </c>
      <c r="P99" s="1">
        <f>8699/1.21</f>
        <v>7189.2561983471078</v>
      </c>
      <c r="Q99" s="1">
        <v>0</v>
      </c>
      <c r="R99" s="1" t="s">
        <v>162</v>
      </c>
      <c r="S99" s="1" t="s">
        <v>163</v>
      </c>
      <c r="W99" s="2" t="s">
        <v>200</v>
      </c>
      <c r="AC99" s="1">
        <v>10</v>
      </c>
      <c r="AD99" s="1">
        <v>20</v>
      </c>
      <c r="AE99" s="1">
        <v>30</v>
      </c>
      <c r="AF99" s="1">
        <v>30</v>
      </c>
      <c r="AG99" s="1" t="s">
        <v>163</v>
      </c>
      <c r="AH99" s="7" t="s">
        <v>483</v>
      </c>
      <c r="BX99" s="1" t="s">
        <v>164</v>
      </c>
      <c r="CC99" s="1" t="s">
        <v>175</v>
      </c>
      <c r="CD99" s="3" t="s">
        <v>166</v>
      </c>
      <c r="CV99" s="3" t="s">
        <v>190</v>
      </c>
      <c r="CZ99" s="1" t="s">
        <v>177</v>
      </c>
      <c r="DB99" s="3" t="s">
        <v>168</v>
      </c>
      <c r="DC99" s="3" t="s">
        <v>169</v>
      </c>
      <c r="DM99" s="1" t="s">
        <v>176</v>
      </c>
    </row>
    <row r="100" spans="1:117" x14ac:dyDescent="0.25">
      <c r="A100" s="3" t="s">
        <v>159</v>
      </c>
      <c r="B100" s="3" t="s">
        <v>159</v>
      </c>
      <c r="C100" s="3" t="s">
        <v>159</v>
      </c>
      <c r="D100" s="6" t="s">
        <v>236</v>
      </c>
      <c r="E100" s="1" t="s">
        <v>354</v>
      </c>
      <c r="F100" s="1">
        <v>633070021</v>
      </c>
      <c r="K100" s="1" t="s">
        <v>482</v>
      </c>
      <c r="M100" s="1">
        <v>24</v>
      </c>
      <c r="N100" s="1" t="s">
        <v>160</v>
      </c>
      <c r="O100" s="1" t="s">
        <v>161</v>
      </c>
      <c r="P100" s="1">
        <f t="shared" ref="P100:P104" si="13">8699/1.21</f>
        <v>7189.2561983471078</v>
      </c>
      <c r="Q100" s="1">
        <v>0</v>
      </c>
      <c r="R100" s="1" t="s">
        <v>162</v>
      </c>
      <c r="S100" s="1" t="s">
        <v>163</v>
      </c>
      <c r="W100" s="2" t="s">
        <v>200</v>
      </c>
      <c r="AC100" s="1">
        <v>10</v>
      </c>
      <c r="AD100" s="1">
        <v>20</v>
      </c>
      <c r="AE100" s="1">
        <v>30</v>
      </c>
      <c r="AF100" s="1">
        <v>30</v>
      </c>
      <c r="AG100" s="1" t="s">
        <v>163</v>
      </c>
      <c r="AH100" s="7" t="s">
        <v>483</v>
      </c>
      <c r="BX100" s="1" t="s">
        <v>164</v>
      </c>
      <c r="CC100" s="1" t="s">
        <v>175</v>
      </c>
      <c r="CD100" s="3" t="s">
        <v>166</v>
      </c>
      <c r="CV100" s="3" t="s">
        <v>190</v>
      </c>
      <c r="CZ100" s="1" t="s">
        <v>178</v>
      </c>
      <c r="DB100" s="3" t="s">
        <v>168</v>
      </c>
      <c r="DC100" s="3" t="s">
        <v>169</v>
      </c>
      <c r="DM100" s="1" t="s">
        <v>176</v>
      </c>
    </row>
    <row r="101" spans="1:117" x14ac:dyDescent="0.25">
      <c r="A101" s="3" t="s">
        <v>159</v>
      </c>
      <c r="B101" s="3" t="s">
        <v>159</v>
      </c>
      <c r="C101" s="3" t="s">
        <v>159</v>
      </c>
      <c r="D101" s="6" t="s">
        <v>236</v>
      </c>
      <c r="E101" s="1" t="s">
        <v>355</v>
      </c>
      <c r="F101" s="1">
        <v>633070022</v>
      </c>
      <c r="K101" s="1" t="s">
        <v>482</v>
      </c>
      <c r="M101" s="1">
        <v>24</v>
      </c>
      <c r="N101" s="1" t="s">
        <v>160</v>
      </c>
      <c r="O101" s="1" t="s">
        <v>161</v>
      </c>
      <c r="P101" s="1">
        <f t="shared" si="13"/>
        <v>7189.2561983471078</v>
      </c>
      <c r="Q101" s="1">
        <v>0</v>
      </c>
      <c r="R101" s="1" t="s">
        <v>162</v>
      </c>
      <c r="S101" s="1" t="s">
        <v>163</v>
      </c>
      <c r="W101" s="2" t="s">
        <v>200</v>
      </c>
      <c r="AC101" s="1">
        <v>10</v>
      </c>
      <c r="AD101" s="1">
        <v>20</v>
      </c>
      <c r="AE101" s="1">
        <v>30</v>
      </c>
      <c r="AF101" s="1">
        <v>30</v>
      </c>
      <c r="AG101" s="1" t="s">
        <v>163</v>
      </c>
      <c r="AH101" s="7" t="s">
        <v>483</v>
      </c>
      <c r="BX101" s="1" t="s">
        <v>164</v>
      </c>
      <c r="CC101" s="1" t="s">
        <v>175</v>
      </c>
      <c r="CD101" s="3" t="s">
        <v>166</v>
      </c>
      <c r="CV101" s="3" t="s">
        <v>190</v>
      </c>
      <c r="CZ101" s="1" t="s">
        <v>179</v>
      </c>
      <c r="DB101" s="3" t="s">
        <v>168</v>
      </c>
      <c r="DC101" s="3" t="s">
        <v>169</v>
      </c>
      <c r="DM101" s="1" t="s">
        <v>176</v>
      </c>
    </row>
    <row r="102" spans="1:117" x14ac:dyDescent="0.25">
      <c r="A102" s="3" t="s">
        <v>159</v>
      </c>
      <c r="B102" s="3" t="s">
        <v>159</v>
      </c>
      <c r="C102" s="3" t="s">
        <v>159</v>
      </c>
      <c r="D102" s="6" t="s">
        <v>236</v>
      </c>
      <c r="E102" s="1" t="s">
        <v>356</v>
      </c>
      <c r="F102" s="1">
        <v>633070023</v>
      </c>
      <c r="K102" s="1" t="s">
        <v>482</v>
      </c>
      <c r="M102" s="1">
        <v>24</v>
      </c>
      <c r="N102" s="1" t="s">
        <v>160</v>
      </c>
      <c r="O102" s="1" t="s">
        <v>161</v>
      </c>
      <c r="P102" s="1">
        <f t="shared" si="13"/>
        <v>7189.2561983471078</v>
      </c>
      <c r="Q102" s="1">
        <v>0</v>
      </c>
      <c r="R102" s="1" t="s">
        <v>162</v>
      </c>
      <c r="S102" s="1" t="s">
        <v>163</v>
      </c>
      <c r="W102" s="2" t="s">
        <v>200</v>
      </c>
      <c r="AC102" s="1">
        <v>10</v>
      </c>
      <c r="AD102" s="1">
        <v>20</v>
      </c>
      <c r="AE102" s="1">
        <v>30</v>
      </c>
      <c r="AF102" s="1">
        <v>30</v>
      </c>
      <c r="AG102" s="1" t="s">
        <v>163</v>
      </c>
      <c r="AH102" s="7" t="s">
        <v>483</v>
      </c>
      <c r="BX102" s="1" t="s">
        <v>164</v>
      </c>
      <c r="CC102" s="1" t="s">
        <v>175</v>
      </c>
      <c r="CD102" s="3" t="s">
        <v>166</v>
      </c>
      <c r="CV102" s="3" t="s">
        <v>190</v>
      </c>
      <c r="CZ102" s="1" t="s">
        <v>180</v>
      </c>
      <c r="DB102" s="3" t="s">
        <v>168</v>
      </c>
      <c r="DC102" s="3" t="s">
        <v>169</v>
      </c>
      <c r="DM102" s="1" t="s">
        <v>176</v>
      </c>
    </row>
    <row r="103" spans="1:117" x14ac:dyDescent="0.25">
      <c r="A103" s="3" t="s">
        <v>159</v>
      </c>
      <c r="B103" s="3" t="s">
        <v>159</v>
      </c>
      <c r="C103" s="3" t="s">
        <v>159</v>
      </c>
      <c r="D103" s="6" t="s">
        <v>236</v>
      </c>
      <c r="E103" s="1" t="s">
        <v>357</v>
      </c>
      <c r="F103" s="1">
        <v>633070024</v>
      </c>
      <c r="K103" s="1" t="s">
        <v>482</v>
      </c>
      <c r="M103" s="1">
        <v>24</v>
      </c>
      <c r="N103" s="1" t="s">
        <v>160</v>
      </c>
      <c r="O103" s="1" t="s">
        <v>161</v>
      </c>
      <c r="P103" s="1">
        <f t="shared" si="13"/>
        <v>7189.2561983471078</v>
      </c>
      <c r="Q103" s="1">
        <v>0</v>
      </c>
      <c r="R103" s="1" t="s">
        <v>162</v>
      </c>
      <c r="S103" s="1" t="s">
        <v>163</v>
      </c>
      <c r="W103" s="2" t="s">
        <v>200</v>
      </c>
      <c r="AC103" s="1">
        <v>10</v>
      </c>
      <c r="AD103" s="1">
        <v>20</v>
      </c>
      <c r="AE103" s="1">
        <v>30</v>
      </c>
      <c r="AF103" s="1">
        <v>30</v>
      </c>
      <c r="AG103" s="1" t="s">
        <v>163</v>
      </c>
      <c r="AH103" s="7" t="s">
        <v>483</v>
      </c>
      <c r="BX103" s="1" t="s">
        <v>164</v>
      </c>
      <c r="CC103" s="1" t="s">
        <v>175</v>
      </c>
      <c r="CD103" s="3" t="s">
        <v>166</v>
      </c>
      <c r="CV103" s="3" t="s">
        <v>190</v>
      </c>
      <c r="CZ103" s="1" t="s">
        <v>181</v>
      </c>
      <c r="DB103" s="3" t="s">
        <v>168</v>
      </c>
      <c r="DC103" s="3" t="s">
        <v>169</v>
      </c>
      <c r="DM103" s="1" t="s">
        <v>176</v>
      </c>
    </row>
    <row r="104" spans="1:117" x14ac:dyDescent="0.25">
      <c r="A104" s="3" t="s">
        <v>159</v>
      </c>
      <c r="B104" s="3" t="s">
        <v>159</v>
      </c>
      <c r="C104" s="3" t="s">
        <v>159</v>
      </c>
      <c r="D104" s="6" t="s">
        <v>236</v>
      </c>
      <c r="E104" s="1" t="s">
        <v>358</v>
      </c>
      <c r="F104" s="1">
        <v>633070025</v>
      </c>
      <c r="K104" s="1" t="s">
        <v>482</v>
      </c>
      <c r="M104" s="1">
        <v>24</v>
      </c>
      <c r="N104" s="1" t="s">
        <v>160</v>
      </c>
      <c r="O104" s="1" t="s">
        <v>161</v>
      </c>
      <c r="P104" s="1">
        <f t="shared" si="13"/>
        <v>7189.2561983471078</v>
      </c>
      <c r="Q104" s="1">
        <v>0</v>
      </c>
      <c r="R104" s="1" t="s">
        <v>162</v>
      </c>
      <c r="S104" s="1" t="s">
        <v>163</v>
      </c>
      <c r="W104" s="2" t="s">
        <v>200</v>
      </c>
      <c r="AC104" s="1">
        <v>10</v>
      </c>
      <c r="AD104" s="1">
        <v>20</v>
      </c>
      <c r="AE104" s="1">
        <v>30</v>
      </c>
      <c r="AF104" s="1">
        <v>30</v>
      </c>
      <c r="AG104" s="1" t="s">
        <v>163</v>
      </c>
      <c r="AH104" s="7" t="s">
        <v>483</v>
      </c>
      <c r="BX104" s="1" t="s">
        <v>164</v>
      </c>
      <c r="CC104" s="1" t="s">
        <v>175</v>
      </c>
      <c r="CD104" s="3" t="s">
        <v>166</v>
      </c>
      <c r="CV104" s="3" t="s">
        <v>190</v>
      </c>
      <c r="CZ104" s="1" t="s">
        <v>187</v>
      </c>
      <c r="DB104" s="3" t="s">
        <v>168</v>
      </c>
      <c r="DC104" s="3" t="s">
        <v>169</v>
      </c>
      <c r="DM104" s="1" t="s">
        <v>176</v>
      </c>
    </row>
    <row r="105" spans="1:117" x14ac:dyDescent="0.25">
      <c r="A105" s="3" t="s">
        <v>159</v>
      </c>
      <c r="B105" s="3" t="s">
        <v>159</v>
      </c>
      <c r="C105" s="3" t="s">
        <v>159</v>
      </c>
      <c r="D105" s="6" t="s">
        <v>237</v>
      </c>
      <c r="E105" s="1" t="s">
        <v>359</v>
      </c>
      <c r="F105" s="1">
        <v>633070030</v>
      </c>
      <c r="K105" s="1" t="s">
        <v>482</v>
      </c>
      <c r="M105" s="1">
        <v>24</v>
      </c>
      <c r="N105" s="1" t="s">
        <v>160</v>
      </c>
      <c r="O105" s="1" t="s">
        <v>161</v>
      </c>
      <c r="P105" s="1">
        <f>4699/1.21</f>
        <v>3883.4710743801652</v>
      </c>
      <c r="Q105" s="1">
        <v>0</v>
      </c>
      <c r="R105" s="1" t="s">
        <v>162</v>
      </c>
      <c r="S105" s="1" t="s">
        <v>163</v>
      </c>
      <c r="W105" s="2" t="s">
        <v>199</v>
      </c>
      <c r="AC105" s="1">
        <v>10</v>
      </c>
      <c r="AD105" s="1">
        <v>20</v>
      </c>
      <c r="AE105" s="1">
        <v>30</v>
      </c>
      <c r="AF105" s="1">
        <v>30</v>
      </c>
      <c r="AG105" s="1" t="s">
        <v>163</v>
      </c>
      <c r="AH105" s="7" t="s">
        <v>483</v>
      </c>
      <c r="BX105" s="1" t="s">
        <v>165</v>
      </c>
      <c r="CC105" s="1" t="s">
        <v>175</v>
      </c>
      <c r="CD105" s="3" t="s">
        <v>166</v>
      </c>
      <c r="CV105" s="3" t="s">
        <v>190</v>
      </c>
      <c r="CZ105" s="1" t="s">
        <v>177</v>
      </c>
      <c r="DB105" s="3" t="s">
        <v>168</v>
      </c>
      <c r="DC105" s="3" t="s">
        <v>169</v>
      </c>
      <c r="DM105" s="1" t="s">
        <v>176</v>
      </c>
    </row>
    <row r="106" spans="1:117" x14ac:dyDescent="0.25">
      <c r="A106" s="3" t="s">
        <v>159</v>
      </c>
      <c r="B106" s="3" t="s">
        <v>159</v>
      </c>
      <c r="C106" s="3" t="s">
        <v>159</v>
      </c>
      <c r="D106" s="6" t="s">
        <v>237</v>
      </c>
      <c r="E106" s="1" t="s">
        <v>360</v>
      </c>
      <c r="F106" s="1">
        <v>633070031</v>
      </c>
      <c r="K106" s="1" t="s">
        <v>482</v>
      </c>
      <c r="M106" s="1">
        <v>24</v>
      </c>
      <c r="N106" s="1" t="s">
        <v>160</v>
      </c>
      <c r="O106" s="1" t="s">
        <v>161</v>
      </c>
      <c r="P106" s="1">
        <f t="shared" ref="P106:P110" si="14">4699/1.21</f>
        <v>3883.4710743801652</v>
      </c>
      <c r="Q106" s="1">
        <v>0</v>
      </c>
      <c r="R106" s="1" t="s">
        <v>162</v>
      </c>
      <c r="S106" s="1" t="s">
        <v>163</v>
      </c>
      <c r="W106" s="2" t="s">
        <v>199</v>
      </c>
      <c r="AC106" s="1">
        <v>10</v>
      </c>
      <c r="AD106" s="1">
        <v>20</v>
      </c>
      <c r="AE106" s="1">
        <v>30</v>
      </c>
      <c r="AF106" s="1">
        <v>30</v>
      </c>
      <c r="AG106" s="1" t="s">
        <v>163</v>
      </c>
      <c r="AH106" s="7" t="s">
        <v>483</v>
      </c>
      <c r="BX106" s="1" t="s">
        <v>165</v>
      </c>
      <c r="CC106" s="1" t="s">
        <v>175</v>
      </c>
      <c r="CD106" s="3" t="s">
        <v>166</v>
      </c>
      <c r="CV106" s="3" t="s">
        <v>190</v>
      </c>
      <c r="CZ106" s="1" t="s">
        <v>178</v>
      </c>
      <c r="DB106" s="3" t="s">
        <v>168</v>
      </c>
      <c r="DC106" s="3" t="s">
        <v>169</v>
      </c>
      <c r="DM106" s="1" t="s">
        <v>176</v>
      </c>
    </row>
    <row r="107" spans="1:117" x14ac:dyDescent="0.25">
      <c r="A107" s="3" t="s">
        <v>159</v>
      </c>
      <c r="B107" s="3" t="s">
        <v>159</v>
      </c>
      <c r="C107" s="3" t="s">
        <v>159</v>
      </c>
      <c r="D107" s="6" t="s">
        <v>237</v>
      </c>
      <c r="E107" s="1" t="s">
        <v>361</v>
      </c>
      <c r="F107" s="1">
        <v>633070032</v>
      </c>
      <c r="K107" s="1" t="s">
        <v>482</v>
      </c>
      <c r="M107" s="1">
        <v>24</v>
      </c>
      <c r="N107" s="1" t="s">
        <v>160</v>
      </c>
      <c r="O107" s="1" t="s">
        <v>161</v>
      </c>
      <c r="P107" s="1">
        <f t="shared" si="14"/>
        <v>3883.4710743801652</v>
      </c>
      <c r="Q107" s="1">
        <v>0</v>
      </c>
      <c r="R107" s="1" t="s">
        <v>162</v>
      </c>
      <c r="S107" s="1" t="s">
        <v>163</v>
      </c>
      <c r="W107" s="2" t="s">
        <v>199</v>
      </c>
      <c r="AC107" s="1">
        <v>10</v>
      </c>
      <c r="AD107" s="1">
        <v>20</v>
      </c>
      <c r="AE107" s="1">
        <v>30</v>
      </c>
      <c r="AF107" s="1">
        <v>30</v>
      </c>
      <c r="AG107" s="1" t="s">
        <v>163</v>
      </c>
      <c r="AH107" s="7" t="s">
        <v>483</v>
      </c>
      <c r="BX107" s="1" t="s">
        <v>165</v>
      </c>
      <c r="CC107" s="1" t="s">
        <v>175</v>
      </c>
      <c r="CD107" s="3" t="s">
        <v>166</v>
      </c>
      <c r="CV107" s="3" t="s">
        <v>190</v>
      </c>
      <c r="CZ107" s="1" t="s">
        <v>179</v>
      </c>
      <c r="DB107" s="3" t="s">
        <v>168</v>
      </c>
      <c r="DC107" s="3" t="s">
        <v>169</v>
      </c>
      <c r="DM107" s="1" t="s">
        <v>176</v>
      </c>
    </row>
    <row r="108" spans="1:117" x14ac:dyDescent="0.25">
      <c r="A108" s="3" t="s">
        <v>159</v>
      </c>
      <c r="B108" s="3" t="s">
        <v>159</v>
      </c>
      <c r="C108" s="3" t="s">
        <v>159</v>
      </c>
      <c r="D108" s="6" t="s">
        <v>237</v>
      </c>
      <c r="E108" s="1" t="s">
        <v>362</v>
      </c>
      <c r="F108" s="1">
        <v>633070033</v>
      </c>
      <c r="K108" s="1" t="s">
        <v>482</v>
      </c>
      <c r="M108" s="1">
        <v>24</v>
      </c>
      <c r="N108" s="1" t="s">
        <v>160</v>
      </c>
      <c r="O108" s="1" t="s">
        <v>161</v>
      </c>
      <c r="P108" s="1">
        <f t="shared" si="14"/>
        <v>3883.4710743801652</v>
      </c>
      <c r="Q108" s="1">
        <v>0</v>
      </c>
      <c r="R108" s="1" t="s">
        <v>162</v>
      </c>
      <c r="S108" s="1" t="s">
        <v>163</v>
      </c>
      <c r="W108" s="2" t="s">
        <v>199</v>
      </c>
      <c r="AC108" s="1">
        <v>10</v>
      </c>
      <c r="AD108" s="1">
        <v>20</v>
      </c>
      <c r="AE108" s="1">
        <v>30</v>
      </c>
      <c r="AF108" s="1">
        <v>30</v>
      </c>
      <c r="AG108" s="1" t="s">
        <v>163</v>
      </c>
      <c r="AH108" s="7" t="s">
        <v>483</v>
      </c>
      <c r="BX108" s="1" t="s">
        <v>165</v>
      </c>
      <c r="CC108" s="1" t="s">
        <v>175</v>
      </c>
      <c r="CD108" s="3" t="s">
        <v>166</v>
      </c>
      <c r="CV108" s="3" t="s">
        <v>190</v>
      </c>
      <c r="CZ108" s="1" t="s">
        <v>180</v>
      </c>
      <c r="DB108" s="3" t="s">
        <v>168</v>
      </c>
      <c r="DC108" s="3" t="s">
        <v>169</v>
      </c>
      <c r="DM108" s="1" t="s">
        <v>176</v>
      </c>
    </row>
    <row r="109" spans="1:117" x14ac:dyDescent="0.25">
      <c r="A109" s="3" t="s">
        <v>159</v>
      </c>
      <c r="B109" s="3" t="s">
        <v>159</v>
      </c>
      <c r="C109" s="3" t="s">
        <v>159</v>
      </c>
      <c r="D109" s="6" t="s">
        <v>237</v>
      </c>
      <c r="E109" s="1" t="s">
        <v>363</v>
      </c>
      <c r="F109" s="1">
        <v>633070034</v>
      </c>
      <c r="K109" s="1" t="s">
        <v>482</v>
      </c>
      <c r="M109" s="1">
        <v>24</v>
      </c>
      <c r="N109" s="1" t="s">
        <v>160</v>
      </c>
      <c r="O109" s="1" t="s">
        <v>161</v>
      </c>
      <c r="P109" s="1">
        <f t="shared" si="14"/>
        <v>3883.4710743801652</v>
      </c>
      <c r="Q109" s="1">
        <v>0</v>
      </c>
      <c r="R109" s="1" t="s">
        <v>162</v>
      </c>
      <c r="S109" s="1" t="s">
        <v>163</v>
      </c>
      <c r="W109" s="2" t="s">
        <v>199</v>
      </c>
      <c r="AC109" s="1">
        <v>10</v>
      </c>
      <c r="AD109" s="1">
        <v>20</v>
      </c>
      <c r="AE109" s="1">
        <v>30</v>
      </c>
      <c r="AF109" s="1">
        <v>30</v>
      </c>
      <c r="AG109" s="1" t="s">
        <v>163</v>
      </c>
      <c r="AH109" s="7" t="s">
        <v>483</v>
      </c>
      <c r="BX109" s="1" t="s">
        <v>165</v>
      </c>
      <c r="CC109" s="1" t="s">
        <v>175</v>
      </c>
      <c r="CD109" s="3" t="s">
        <v>166</v>
      </c>
      <c r="CV109" s="3" t="s">
        <v>190</v>
      </c>
      <c r="CZ109" s="1" t="s">
        <v>181</v>
      </c>
      <c r="DB109" s="3" t="s">
        <v>168</v>
      </c>
      <c r="DC109" s="3" t="s">
        <v>169</v>
      </c>
      <c r="DM109" s="1" t="s">
        <v>176</v>
      </c>
    </row>
    <row r="110" spans="1:117" x14ac:dyDescent="0.25">
      <c r="A110" s="3" t="s">
        <v>159</v>
      </c>
      <c r="B110" s="3" t="s">
        <v>159</v>
      </c>
      <c r="C110" s="3" t="s">
        <v>159</v>
      </c>
      <c r="D110" s="6" t="s">
        <v>237</v>
      </c>
      <c r="E110" s="1" t="s">
        <v>364</v>
      </c>
      <c r="F110" s="1">
        <v>633070035</v>
      </c>
      <c r="K110" s="1" t="s">
        <v>482</v>
      </c>
      <c r="M110" s="1">
        <v>24</v>
      </c>
      <c r="N110" s="1" t="s">
        <v>160</v>
      </c>
      <c r="O110" s="1" t="s">
        <v>161</v>
      </c>
      <c r="P110" s="1">
        <f t="shared" si="14"/>
        <v>3883.4710743801652</v>
      </c>
      <c r="Q110" s="1">
        <v>0</v>
      </c>
      <c r="R110" s="1" t="s">
        <v>162</v>
      </c>
      <c r="S110" s="1" t="s">
        <v>163</v>
      </c>
      <c r="W110" s="2" t="s">
        <v>199</v>
      </c>
      <c r="AC110" s="1">
        <v>10</v>
      </c>
      <c r="AD110" s="1">
        <v>20</v>
      </c>
      <c r="AE110" s="1">
        <v>30</v>
      </c>
      <c r="AF110" s="1">
        <v>30</v>
      </c>
      <c r="AG110" s="1" t="s">
        <v>163</v>
      </c>
      <c r="AH110" s="7" t="s">
        <v>483</v>
      </c>
      <c r="BX110" s="1" t="s">
        <v>165</v>
      </c>
      <c r="CC110" s="1" t="s">
        <v>175</v>
      </c>
      <c r="CD110" s="3" t="s">
        <v>166</v>
      </c>
      <c r="CV110" s="3" t="s">
        <v>190</v>
      </c>
      <c r="CZ110" s="1" t="s">
        <v>187</v>
      </c>
      <c r="DB110" s="3" t="s">
        <v>168</v>
      </c>
      <c r="DC110" s="3" t="s">
        <v>169</v>
      </c>
      <c r="DM110" s="1" t="s">
        <v>176</v>
      </c>
    </row>
    <row r="111" spans="1:117" x14ac:dyDescent="0.25">
      <c r="A111" s="3" t="s">
        <v>159</v>
      </c>
      <c r="B111" s="3" t="s">
        <v>159</v>
      </c>
      <c r="C111" s="3" t="s">
        <v>159</v>
      </c>
      <c r="D111" s="6" t="s">
        <v>238</v>
      </c>
      <c r="E111" s="1" t="s">
        <v>365</v>
      </c>
      <c r="F111" s="1">
        <v>633070140</v>
      </c>
      <c r="K111" s="1" t="s">
        <v>482</v>
      </c>
      <c r="M111" s="1">
        <v>24</v>
      </c>
      <c r="N111" s="1" t="s">
        <v>160</v>
      </c>
      <c r="O111" s="1" t="s">
        <v>161</v>
      </c>
      <c r="P111" s="1">
        <f>5699/1.21</f>
        <v>4709.9173553719011</v>
      </c>
      <c r="Q111" s="1">
        <v>0</v>
      </c>
      <c r="R111" s="1" t="s">
        <v>162</v>
      </c>
      <c r="S111" s="1" t="s">
        <v>163</v>
      </c>
      <c r="W111" s="2" t="s">
        <v>202</v>
      </c>
      <c r="AC111" s="1">
        <v>10</v>
      </c>
      <c r="AD111" s="1">
        <v>20</v>
      </c>
      <c r="AE111" s="1">
        <v>30</v>
      </c>
      <c r="AF111" s="1">
        <v>30</v>
      </c>
      <c r="AG111" s="1" t="s">
        <v>163</v>
      </c>
      <c r="AH111" s="7" t="s">
        <v>483</v>
      </c>
      <c r="BX111" s="1" t="s">
        <v>201</v>
      </c>
      <c r="CC111" s="1" t="s">
        <v>175</v>
      </c>
      <c r="CD111" s="3" t="s">
        <v>166</v>
      </c>
      <c r="CV111" s="3" t="s">
        <v>167</v>
      </c>
      <c r="CZ111" s="1" t="s">
        <v>177</v>
      </c>
      <c r="DB111" s="3" t="s">
        <v>168</v>
      </c>
      <c r="DC111" s="3" t="s">
        <v>169</v>
      </c>
      <c r="DM111" s="1" t="s">
        <v>176</v>
      </c>
    </row>
    <row r="112" spans="1:117" x14ac:dyDescent="0.25">
      <c r="A112" s="3" t="s">
        <v>159</v>
      </c>
      <c r="B112" s="3" t="s">
        <v>159</v>
      </c>
      <c r="C112" s="3" t="s">
        <v>159</v>
      </c>
      <c r="D112" s="6" t="s">
        <v>238</v>
      </c>
      <c r="E112" s="1" t="s">
        <v>366</v>
      </c>
      <c r="F112" s="1">
        <v>633070141</v>
      </c>
      <c r="K112" s="1" t="s">
        <v>482</v>
      </c>
      <c r="M112" s="1">
        <v>24</v>
      </c>
      <c r="N112" s="1" t="s">
        <v>160</v>
      </c>
      <c r="O112" s="1" t="s">
        <v>161</v>
      </c>
      <c r="P112" s="1">
        <f t="shared" ref="P112:P122" si="15">5699/1.21</f>
        <v>4709.9173553719011</v>
      </c>
      <c r="Q112" s="1">
        <v>0</v>
      </c>
      <c r="R112" s="1" t="s">
        <v>162</v>
      </c>
      <c r="S112" s="1" t="s">
        <v>163</v>
      </c>
      <c r="W112" s="2" t="s">
        <v>202</v>
      </c>
      <c r="AC112" s="1">
        <v>10</v>
      </c>
      <c r="AD112" s="1">
        <v>20</v>
      </c>
      <c r="AE112" s="1">
        <v>30</v>
      </c>
      <c r="AF112" s="1">
        <v>30</v>
      </c>
      <c r="AG112" s="1" t="s">
        <v>163</v>
      </c>
      <c r="AH112" s="7" t="s">
        <v>483</v>
      </c>
      <c r="BX112" s="1" t="s">
        <v>201</v>
      </c>
      <c r="CC112" s="1" t="s">
        <v>175</v>
      </c>
      <c r="CD112" s="3" t="s">
        <v>166</v>
      </c>
      <c r="CV112" s="3" t="s">
        <v>167</v>
      </c>
      <c r="CZ112" s="1" t="s">
        <v>178</v>
      </c>
      <c r="DB112" s="3" t="s">
        <v>168</v>
      </c>
      <c r="DC112" s="3" t="s">
        <v>169</v>
      </c>
      <c r="DM112" s="1" t="s">
        <v>176</v>
      </c>
    </row>
    <row r="113" spans="1:117" x14ac:dyDescent="0.25">
      <c r="A113" s="3" t="s">
        <v>159</v>
      </c>
      <c r="B113" s="3" t="s">
        <v>159</v>
      </c>
      <c r="C113" s="3" t="s">
        <v>159</v>
      </c>
      <c r="D113" s="6" t="s">
        <v>238</v>
      </c>
      <c r="E113" s="1" t="s">
        <v>367</v>
      </c>
      <c r="F113" s="1">
        <v>633070142</v>
      </c>
      <c r="K113" s="1" t="s">
        <v>482</v>
      </c>
      <c r="M113" s="1">
        <v>24</v>
      </c>
      <c r="N113" s="1" t="s">
        <v>160</v>
      </c>
      <c r="O113" s="1" t="s">
        <v>161</v>
      </c>
      <c r="P113" s="1">
        <f t="shared" si="15"/>
        <v>4709.9173553719011</v>
      </c>
      <c r="Q113" s="1">
        <v>0</v>
      </c>
      <c r="R113" s="1" t="s">
        <v>162</v>
      </c>
      <c r="S113" s="1" t="s">
        <v>163</v>
      </c>
      <c r="W113" s="2" t="s">
        <v>202</v>
      </c>
      <c r="AC113" s="1">
        <v>10</v>
      </c>
      <c r="AD113" s="1">
        <v>20</v>
      </c>
      <c r="AE113" s="1">
        <v>30</v>
      </c>
      <c r="AF113" s="1">
        <v>30</v>
      </c>
      <c r="AG113" s="1" t="s">
        <v>163</v>
      </c>
      <c r="AH113" s="7" t="s">
        <v>483</v>
      </c>
      <c r="BX113" s="1" t="s">
        <v>201</v>
      </c>
      <c r="CC113" s="1" t="s">
        <v>175</v>
      </c>
      <c r="CD113" s="3" t="s">
        <v>166</v>
      </c>
      <c r="CV113" s="3" t="s">
        <v>167</v>
      </c>
      <c r="CZ113" s="1" t="s">
        <v>179</v>
      </c>
      <c r="DB113" s="3" t="s">
        <v>168</v>
      </c>
      <c r="DC113" s="3" t="s">
        <v>169</v>
      </c>
      <c r="DM113" s="1" t="s">
        <v>176</v>
      </c>
    </row>
    <row r="114" spans="1:117" x14ac:dyDescent="0.25">
      <c r="A114" s="3" t="s">
        <v>159</v>
      </c>
      <c r="B114" s="3" t="s">
        <v>159</v>
      </c>
      <c r="C114" s="3" t="s">
        <v>159</v>
      </c>
      <c r="D114" s="6" t="s">
        <v>238</v>
      </c>
      <c r="E114" s="1" t="s">
        <v>368</v>
      </c>
      <c r="F114" s="1">
        <v>633070143</v>
      </c>
      <c r="K114" s="1" t="s">
        <v>482</v>
      </c>
      <c r="M114" s="1">
        <v>24</v>
      </c>
      <c r="N114" s="1" t="s">
        <v>160</v>
      </c>
      <c r="O114" s="1" t="s">
        <v>161</v>
      </c>
      <c r="P114" s="1">
        <f t="shared" si="15"/>
        <v>4709.9173553719011</v>
      </c>
      <c r="Q114" s="1">
        <v>0</v>
      </c>
      <c r="R114" s="1" t="s">
        <v>162</v>
      </c>
      <c r="S114" s="1" t="s">
        <v>163</v>
      </c>
      <c r="W114" s="2" t="s">
        <v>202</v>
      </c>
      <c r="AC114" s="1">
        <v>10</v>
      </c>
      <c r="AD114" s="1">
        <v>20</v>
      </c>
      <c r="AE114" s="1">
        <v>30</v>
      </c>
      <c r="AF114" s="1">
        <v>30</v>
      </c>
      <c r="AG114" s="1" t="s">
        <v>163</v>
      </c>
      <c r="AH114" s="7" t="s">
        <v>483</v>
      </c>
      <c r="BX114" s="1" t="s">
        <v>201</v>
      </c>
      <c r="CC114" s="1" t="s">
        <v>175</v>
      </c>
      <c r="CD114" s="3" t="s">
        <v>166</v>
      </c>
      <c r="CV114" s="3" t="s">
        <v>167</v>
      </c>
      <c r="CZ114" s="1" t="s">
        <v>180</v>
      </c>
      <c r="DB114" s="3" t="s">
        <v>168</v>
      </c>
      <c r="DC114" s="3" t="s">
        <v>169</v>
      </c>
      <c r="DM114" s="1" t="s">
        <v>176</v>
      </c>
    </row>
    <row r="115" spans="1:117" x14ac:dyDescent="0.25">
      <c r="A115" s="3" t="s">
        <v>159</v>
      </c>
      <c r="B115" s="3" t="s">
        <v>159</v>
      </c>
      <c r="C115" s="3" t="s">
        <v>159</v>
      </c>
      <c r="D115" s="6" t="s">
        <v>238</v>
      </c>
      <c r="E115" s="1" t="s">
        <v>369</v>
      </c>
      <c r="F115" s="1">
        <v>633070144</v>
      </c>
      <c r="K115" s="1" t="s">
        <v>482</v>
      </c>
      <c r="M115" s="1">
        <v>24</v>
      </c>
      <c r="N115" s="1" t="s">
        <v>160</v>
      </c>
      <c r="O115" s="1" t="s">
        <v>161</v>
      </c>
      <c r="P115" s="1">
        <f t="shared" si="15"/>
        <v>4709.9173553719011</v>
      </c>
      <c r="Q115" s="1">
        <v>0</v>
      </c>
      <c r="R115" s="1" t="s">
        <v>162</v>
      </c>
      <c r="S115" s="1" t="s">
        <v>163</v>
      </c>
      <c r="W115" s="2" t="s">
        <v>202</v>
      </c>
      <c r="AC115" s="1">
        <v>10</v>
      </c>
      <c r="AD115" s="1">
        <v>20</v>
      </c>
      <c r="AE115" s="1">
        <v>30</v>
      </c>
      <c r="AF115" s="1">
        <v>30</v>
      </c>
      <c r="AG115" s="1" t="s">
        <v>163</v>
      </c>
      <c r="AH115" s="7" t="s">
        <v>483</v>
      </c>
      <c r="BX115" s="1" t="s">
        <v>201</v>
      </c>
      <c r="CC115" s="1" t="s">
        <v>175</v>
      </c>
      <c r="CD115" s="3" t="s">
        <v>166</v>
      </c>
      <c r="CV115" s="3" t="s">
        <v>167</v>
      </c>
      <c r="CZ115" s="1" t="s">
        <v>181</v>
      </c>
      <c r="DB115" s="3" t="s">
        <v>168</v>
      </c>
      <c r="DC115" s="3" t="s">
        <v>169</v>
      </c>
      <c r="DM115" s="1" t="s">
        <v>176</v>
      </c>
    </row>
    <row r="116" spans="1:117" x14ac:dyDescent="0.25">
      <c r="A116" s="3" t="s">
        <v>159</v>
      </c>
      <c r="B116" s="3" t="s">
        <v>159</v>
      </c>
      <c r="C116" s="3" t="s">
        <v>159</v>
      </c>
      <c r="D116" s="6" t="s">
        <v>238</v>
      </c>
      <c r="E116" s="1" t="s">
        <v>370</v>
      </c>
      <c r="F116" s="1">
        <v>633070145</v>
      </c>
      <c r="K116" s="1" t="s">
        <v>482</v>
      </c>
      <c r="M116" s="1">
        <v>24</v>
      </c>
      <c r="N116" s="1" t="s">
        <v>160</v>
      </c>
      <c r="O116" s="1" t="s">
        <v>161</v>
      </c>
      <c r="P116" s="1">
        <f t="shared" si="15"/>
        <v>4709.9173553719011</v>
      </c>
      <c r="Q116" s="1">
        <v>0</v>
      </c>
      <c r="R116" s="1" t="s">
        <v>162</v>
      </c>
      <c r="S116" s="1" t="s">
        <v>163</v>
      </c>
      <c r="W116" s="2" t="s">
        <v>202</v>
      </c>
      <c r="AC116" s="1">
        <v>10</v>
      </c>
      <c r="AD116" s="1">
        <v>20</v>
      </c>
      <c r="AE116" s="1">
        <v>30</v>
      </c>
      <c r="AF116" s="1">
        <v>30</v>
      </c>
      <c r="AG116" s="1" t="s">
        <v>163</v>
      </c>
      <c r="AH116" s="7" t="s">
        <v>483</v>
      </c>
      <c r="BX116" s="1" t="s">
        <v>201</v>
      </c>
      <c r="CC116" s="1" t="s">
        <v>175</v>
      </c>
      <c r="CD116" s="3" t="s">
        <v>166</v>
      </c>
      <c r="CV116" s="3" t="s">
        <v>167</v>
      </c>
      <c r="CZ116" s="1" t="s">
        <v>187</v>
      </c>
      <c r="DB116" s="3" t="s">
        <v>168</v>
      </c>
      <c r="DC116" s="3" t="s">
        <v>169</v>
      </c>
      <c r="DM116" s="1" t="s">
        <v>176</v>
      </c>
    </row>
    <row r="117" spans="1:117" x14ac:dyDescent="0.25">
      <c r="A117" s="3" t="s">
        <v>159</v>
      </c>
      <c r="B117" s="3" t="s">
        <v>159</v>
      </c>
      <c r="C117" s="3" t="s">
        <v>159</v>
      </c>
      <c r="D117" s="6" t="s">
        <v>239</v>
      </c>
      <c r="E117" s="1" t="s">
        <v>371</v>
      </c>
      <c r="F117" s="1">
        <v>633070150</v>
      </c>
      <c r="K117" s="1" t="s">
        <v>482</v>
      </c>
      <c r="M117" s="1">
        <v>24</v>
      </c>
      <c r="N117" s="1" t="s">
        <v>160</v>
      </c>
      <c r="O117" s="1" t="s">
        <v>161</v>
      </c>
      <c r="P117" s="1">
        <f t="shared" si="15"/>
        <v>4709.9173553719011</v>
      </c>
      <c r="Q117" s="1">
        <v>0</v>
      </c>
      <c r="R117" s="1" t="s">
        <v>162</v>
      </c>
      <c r="S117" s="1" t="s">
        <v>163</v>
      </c>
      <c r="W117" s="2" t="s">
        <v>202</v>
      </c>
      <c r="AC117" s="1">
        <v>10</v>
      </c>
      <c r="AD117" s="1">
        <v>20</v>
      </c>
      <c r="AE117" s="1">
        <v>30</v>
      </c>
      <c r="AF117" s="1">
        <v>30</v>
      </c>
      <c r="AG117" s="1" t="s">
        <v>163</v>
      </c>
      <c r="AH117" s="7" t="s">
        <v>483</v>
      </c>
      <c r="BX117" s="1" t="s">
        <v>165</v>
      </c>
      <c r="CC117" s="1" t="s">
        <v>175</v>
      </c>
      <c r="CD117" s="3" t="s">
        <v>166</v>
      </c>
      <c r="CV117" s="3" t="s">
        <v>167</v>
      </c>
      <c r="CZ117" s="1" t="s">
        <v>177</v>
      </c>
      <c r="DB117" s="3" t="s">
        <v>168</v>
      </c>
      <c r="DC117" s="3" t="s">
        <v>169</v>
      </c>
      <c r="DM117" s="1" t="s">
        <v>176</v>
      </c>
    </row>
    <row r="118" spans="1:117" x14ac:dyDescent="0.25">
      <c r="A118" s="3" t="s">
        <v>159</v>
      </c>
      <c r="B118" s="3" t="s">
        <v>159</v>
      </c>
      <c r="C118" s="3" t="s">
        <v>159</v>
      </c>
      <c r="D118" s="6" t="s">
        <v>239</v>
      </c>
      <c r="E118" s="1" t="s">
        <v>372</v>
      </c>
      <c r="F118" s="1">
        <v>633070151</v>
      </c>
      <c r="K118" s="1" t="s">
        <v>482</v>
      </c>
      <c r="M118" s="1">
        <v>24</v>
      </c>
      <c r="N118" s="1" t="s">
        <v>160</v>
      </c>
      <c r="O118" s="1" t="s">
        <v>161</v>
      </c>
      <c r="P118" s="1">
        <f t="shared" si="15"/>
        <v>4709.9173553719011</v>
      </c>
      <c r="Q118" s="1">
        <v>0</v>
      </c>
      <c r="R118" s="1" t="s">
        <v>162</v>
      </c>
      <c r="S118" s="1" t="s">
        <v>163</v>
      </c>
      <c r="W118" s="2" t="s">
        <v>202</v>
      </c>
      <c r="AC118" s="1">
        <v>10</v>
      </c>
      <c r="AD118" s="1">
        <v>20</v>
      </c>
      <c r="AE118" s="1">
        <v>30</v>
      </c>
      <c r="AF118" s="1">
        <v>30</v>
      </c>
      <c r="AG118" s="1" t="s">
        <v>163</v>
      </c>
      <c r="AH118" s="7" t="s">
        <v>483</v>
      </c>
      <c r="BX118" s="1" t="s">
        <v>165</v>
      </c>
      <c r="CC118" s="1" t="s">
        <v>175</v>
      </c>
      <c r="CD118" s="3" t="s">
        <v>166</v>
      </c>
      <c r="CV118" s="3" t="s">
        <v>167</v>
      </c>
      <c r="CZ118" s="1" t="s">
        <v>178</v>
      </c>
      <c r="DB118" s="3" t="s">
        <v>168</v>
      </c>
      <c r="DC118" s="3" t="s">
        <v>169</v>
      </c>
      <c r="DM118" s="1" t="s">
        <v>176</v>
      </c>
    </row>
    <row r="119" spans="1:117" x14ac:dyDescent="0.25">
      <c r="A119" s="3" t="s">
        <v>159</v>
      </c>
      <c r="B119" s="3" t="s">
        <v>159</v>
      </c>
      <c r="C119" s="3" t="s">
        <v>159</v>
      </c>
      <c r="D119" s="6" t="s">
        <v>239</v>
      </c>
      <c r="E119" s="1" t="s">
        <v>373</v>
      </c>
      <c r="F119" s="1">
        <v>633070152</v>
      </c>
      <c r="K119" s="1" t="s">
        <v>482</v>
      </c>
      <c r="M119" s="1">
        <v>24</v>
      </c>
      <c r="N119" s="1" t="s">
        <v>160</v>
      </c>
      <c r="O119" s="1" t="s">
        <v>161</v>
      </c>
      <c r="P119" s="1">
        <f t="shared" si="15"/>
        <v>4709.9173553719011</v>
      </c>
      <c r="Q119" s="1">
        <v>0</v>
      </c>
      <c r="R119" s="1" t="s">
        <v>162</v>
      </c>
      <c r="S119" s="1" t="s">
        <v>163</v>
      </c>
      <c r="W119" s="2" t="s">
        <v>202</v>
      </c>
      <c r="AC119" s="1">
        <v>10</v>
      </c>
      <c r="AD119" s="1">
        <v>20</v>
      </c>
      <c r="AE119" s="1">
        <v>30</v>
      </c>
      <c r="AF119" s="1">
        <v>30</v>
      </c>
      <c r="AG119" s="1" t="s">
        <v>163</v>
      </c>
      <c r="AH119" s="7" t="s">
        <v>483</v>
      </c>
      <c r="BX119" s="1" t="s">
        <v>165</v>
      </c>
      <c r="CC119" s="1" t="s">
        <v>175</v>
      </c>
      <c r="CD119" s="3" t="s">
        <v>166</v>
      </c>
      <c r="CV119" s="3" t="s">
        <v>167</v>
      </c>
      <c r="CZ119" s="1" t="s">
        <v>179</v>
      </c>
      <c r="DB119" s="3" t="s">
        <v>168</v>
      </c>
      <c r="DC119" s="3" t="s">
        <v>169</v>
      </c>
      <c r="DM119" s="1" t="s">
        <v>176</v>
      </c>
    </row>
    <row r="120" spans="1:117" x14ac:dyDescent="0.25">
      <c r="A120" s="3" t="s">
        <v>159</v>
      </c>
      <c r="B120" s="3" t="s">
        <v>159</v>
      </c>
      <c r="C120" s="3" t="s">
        <v>159</v>
      </c>
      <c r="D120" s="6" t="s">
        <v>239</v>
      </c>
      <c r="E120" s="1" t="s">
        <v>374</v>
      </c>
      <c r="F120" s="1">
        <v>633070153</v>
      </c>
      <c r="K120" s="1" t="s">
        <v>482</v>
      </c>
      <c r="M120" s="1">
        <v>24</v>
      </c>
      <c r="N120" s="1" t="s">
        <v>160</v>
      </c>
      <c r="O120" s="1" t="s">
        <v>161</v>
      </c>
      <c r="P120" s="1">
        <f t="shared" si="15"/>
        <v>4709.9173553719011</v>
      </c>
      <c r="Q120" s="1">
        <v>0</v>
      </c>
      <c r="R120" s="1" t="s">
        <v>162</v>
      </c>
      <c r="S120" s="1" t="s">
        <v>163</v>
      </c>
      <c r="W120" s="2" t="s">
        <v>202</v>
      </c>
      <c r="AC120" s="1">
        <v>10</v>
      </c>
      <c r="AD120" s="1">
        <v>20</v>
      </c>
      <c r="AE120" s="1">
        <v>30</v>
      </c>
      <c r="AF120" s="1">
        <v>30</v>
      </c>
      <c r="AG120" s="1" t="s">
        <v>163</v>
      </c>
      <c r="AH120" s="7" t="s">
        <v>483</v>
      </c>
      <c r="BX120" s="1" t="s">
        <v>165</v>
      </c>
      <c r="CC120" s="1" t="s">
        <v>175</v>
      </c>
      <c r="CD120" s="3" t="s">
        <v>166</v>
      </c>
      <c r="CV120" s="3" t="s">
        <v>167</v>
      </c>
      <c r="CZ120" s="1" t="s">
        <v>180</v>
      </c>
      <c r="DB120" s="3" t="s">
        <v>168</v>
      </c>
      <c r="DC120" s="3" t="s">
        <v>169</v>
      </c>
      <c r="DM120" s="1" t="s">
        <v>176</v>
      </c>
    </row>
    <row r="121" spans="1:117" x14ac:dyDescent="0.25">
      <c r="A121" s="3" t="s">
        <v>159</v>
      </c>
      <c r="B121" s="3" t="s">
        <v>159</v>
      </c>
      <c r="C121" s="3" t="s">
        <v>159</v>
      </c>
      <c r="D121" s="6" t="s">
        <v>239</v>
      </c>
      <c r="E121" s="1" t="s">
        <v>375</v>
      </c>
      <c r="F121" s="1">
        <v>633070154</v>
      </c>
      <c r="K121" s="1" t="s">
        <v>482</v>
      </c>
      <c r="M121" s="1">
        <v>24</v>
      </c>
      <c r="N121" s="1" t="s">
        <v>160</v>
      </c>
      <c r="O121" s="1" t="s">
        <v>161</v>
      </c>
      <c r="P121" s="1">
        <f t="shared" si="15"/>
        <v>4709.9173553719011</v>
      </c>
      <c r="Q121" s="1">
        <v>0</v>
      </c>
      <c r="R121" s="1" t="s">
        <v>162</v>
      </c>
      <c r="S121" s="1" t="s">
        <v>163</v>
      </c>
      <c r="W121" s="2" t="s">
        <v>202</v>
      </c>
      <c r="AC121" s="1">
        <v>10</v>
      </c>
      <c r="AD121" s="1">
        <v>20</v>
      </c>
      <c r="AE121" s="1">
        <v>30</v>
      </c>
      <c r="AF121" s="1">
        <v>30</v>
      </c>
      <c r="AG121" s="1" t="s">
        <v>163</v>
      </c>
      <c r="AH121" s="7" t="s">
        <v>483</v>
      </c>
      <c r="BX121" s="1" t="s">
        <v>165</v>
      </c>
      <c r="CC121" s="1" t="s">
        <v>175</v>
      </c>
      <c r="CD121" s="3" t="s">
        <v>166</v>
      </c>
      <c r="CV121" s="3" t="s">
        <v>167</v>
      </c>
      <c r="CZ121" s="1" t="s">
        <v>181</v>
      </c>
      <c r="DB121" s="3" t="s">
        <v>168</v>
      </c>
      <c r="DC121" s="3" t="s">
        <v>169</v>
      </c>
      <c r="DM121" s="1" t="s">
        <v>176</v>
      </c>
    </row>
    <row r="122" spans="1:117" x14ac:dyDescent="0.25">
      <c r="A122" s="3" t="s">
        <v>159</v>
      </c>
      <c r="B122" s="3" t="s">
        <v>159</v>
      </c>
      <c r="C122" s="3" t="s">
        <v>159</v>
      </c>
      <c r="D122" s="6" t="s">
        <v>239</v>
      </c>
      <c r="E122" s="1" t="s">
        <v>376</v>
      </c>
      <c r="F122" s="1">
        <v>633070155</v>
      </c>
      <c r="K122" s="1" t="s">
        <v>482</v>
      </c>
      <c r="M122" s="1">
        <v>24</v>
      </c>
      <c r="N122" s="1" t="s">
        <v>160</v>
      </c>
      <c r="O122" s="1" t="s">
        <v>161</v>
      </c>
      <c r="P122" s="1">
        <f t="shared" si="15"/>
        <v>4709.9173553719011</v>
      </c>
      <c r="Q122" s="1">
        <v>0</v>
      </c>
      <c r="R122" s="1" t="s">
        <v>162</v>
      </c>
      <c r="S122" s="1" t="s">
        <v>163</v>
      </c>
      <c r="W122" s="2" t="s">
        <v>202</v>
      </c>
      <c r="AC122" s="1">
        <v>10</v>
      </c>
      <c r="AD122" s="1">
        <v>20</v>
      </c>
      <c r="AE122" s="1">
        <v>30</v>
      </c>
      <c r="AF122" s="1">
        <v>30</v>
      </c>
      <c r="AG122" s="1" t="s">
        <v>163</v>
      </c>
      <c r="AH122" s="7" t="s">
        <v>483</v>
      </c>
      <c r="BX122" s="1" t="s">
        <v>165</v>
      </c>
      <c r="CC122" s="1" t="s">
        <v>175</v>
      </c>
      <c r="CD122" s="3" t="s">
        <v>166</v>
      </c>
      <c r="CV122" s="3" t="s">
        <v>167</v>
      </c>
      <c r="CZ122" s="1" t="s">
        <v>187</v>
      </c>
      <c r="DB122" s="3" t="s">
        <v>168</v>
      </c>
      <c r="DC122" s="3" t="s">
        <v>169</v>
      </c>
      <c r="DM122" s="1" t="s">
        <v>176</v>
      </c>
    </row>
    <row r="123" spans="1:117" x14ac:dyDescent="0.25">
      <c r="A123" s="3" t="s">
        <v>159</v>
      </c>
      <c r="B123" s="3" t="s">
        <v>159</v>
      </c>
      <c r="C123" s="3" t="s">
        <v>159</v>
      </c>
      <c r="D123" s="6" t="s">
        <v>240</v>
      </c>
      <c r="E123" s="1" t="s">
        <v>377</v>
      </c>
      <c r="F123" s="1">
        <v>633070160</v>
      </c>
      <c r="K123" s="1" t="s">
        <v>482</v>
      </c>
      <c r="M123" s="1">
        <v>24</v>
      </c>
      <c r="N123" s="1" t="s">
        <v>160</v>
      </c>
      <c r="O123" s="1" t="s">
        <v>161</v>
      </c>
      <c r="P123" s="1">
        <f>3999/1.21</f>
        <v>3304.9586776859505</v>
      </c>
      <c r="Q123" s="1">
        <v>0</v>
      </c>
      <c r="R123" s="1" t="s">
        <v>162</v>
      </c>
      <c r="S123" s="1" t="s">
        <v>163</v>
      </c>
      <c r="W123" s="2" t="s">
        <v>203</v>
      </c>
      <c r="AC123" s="1">
        <v>10</v>
      </c>
      <c r="AD123" s="1">
        <v>20</v>
      </c>
      <c r="AE123" s="1">
        <v>30</v>
      </c>
      <c r="AF123" s="1">
        <v>30</v>
      </c>
      <c r="AG123" s="1" t="s">
        <v>163</v>
      </c>
      <c r="AH123" s="7" t="s">
        <v>483</v>
      </c>
      <c r="BX123" s="1" t="s">
        <v>201</v>
      </c>
      <c r="CC123" s="1" t="s">
        <v>175</v>
      </c>
      <c r="CD123" s="3" t="s">
        <v>166</v>
      </c>
      <c r="CV123" s="3" t="s">
        <v>167</v>
      </c>
      <c r="CZ123" s="1" t="s">
        <v>177</v>
      </c>
      <c r="DB123" s="3" t="s">
        <v>168</v>
      </c>
      <c r="DC123" s="3" t="s">
        <v>169</v>
      </c>
      <c r="DM123" s="1" t="s">
        <v>176</v>
      </c>
    </row>
    <row r="124" spans="1:117" x14ac:dyDescent="0.25">
      <c r="A124" s="3" t="s">
        <v>159</v>
      </c>
      <c r="B124" s="3" t="s">
        <v>159</v>
      </c>
      <c r="C124" s="3" t="s">
        <v>159</v>
      </c>
      <c r="D124" s="6" t="s">
        <v>240</v>
      </c>
      <c r="E124" s="1" t="s">
        <v>378</v>
      </c>
      <c r="F124" s="1">
        <v>633070161</v>
      </c>
      <c r="K124" s="1" t="s">
        <v>482</v>
      </c>
      <c r="M124" s="1">
        <v>24</v>
      </c>
      <c r="N124" s="1" t="s">
        <v>160</v>
      </c>
      <c r="O124" s="1" t="s">
        <v>161</v>
      </c>
      <c r="P124" s="1">
        <f t="shared" ref="P124:P134" si="16">3999/1.21</f>
        <v>3304.9586776859505</v>
      </c>
      <c r="Q124" s="1">
        <v>0</v>
      </c>
      <c r="R124" s="1" t="s">
        <v>162</v>
      </c>
      <c r="S124" s="1" t="s">
        <v>163</v>
      </c>
      <c r="W124" s="2" t="s">
        <v>203</v>
      </c>
      <c r="AC124" s="1">
        <v>10</v>
      </c>
      <c r="AD124" s="1">
        <v>20</v>
      </c>
      <c r="AE124" s="1">
        <v>30</v>
      </c>
      <c r="AF124" s="1">
        <v>30</v>
      </c>
      <c r="AG124" s="1" t="s">
        <v>163</v>
      </c>
      <c r="AH124" s="7" t="s">
        <v>483</v>
      </c>
      <c r="BX124" s="1" t="s">
        <v>201</v>
      </c>
      <c r="CC124" s="1" t="s">
        <v>175</v>
      </c>
      <c r="CD124" s="3" t="s">
        <v>166</v>
      </c>
      <c r="CV124" s="3" t="s">
        <v>167</v>
      </c>
      <c r="CZ124" s="1" t="s">
        <v>178</v>
      </c>
      <c r="DB124" s="3" t="s">
        <v>168</v>
      </c>
      <c r="DC124" s="3" t="s">
        <v>169</v>
      </c>
      <c r="DM124" s="1" t="s">
        <v>176</v>
      </c>
    </row>
    <row r="125" spans="1:117" x14ac:dyDescent="0.25">
      <c r="A125" s="3" t="s">
        <v>159</v>
      </c>
      <c r="B125" s="3" t="s">
        <v>159</v>
      </c>
      <c r="C125" s="3" t="s">
        <v>159</v>
      </c>
      <c r="D125" s="6" t="s">
        <v>240</v>
      </c>
      <c r="E125" s="1" t="s">
        <v>379</v>
      </c>
      <c r="F125" s="1">
        <v>633070162</v>
      </c>
      <c r="K125" s="1" t="s">
        <v>482</v>
      </c>
      <c r="M125" s="1">
        <v>24</v>
      </c>
      <c r="N125" s="1" t="s">
        <v>160</v>
      </c>
      <c r="O125" s="1" t="s">
        <v>161</v>
      </c>
      <c r="P125" s="1">
        <f t="shared" si="16"/>
        <v>3304.9586776859505</v>
      </c>
      <c r="Q125" s="1">
        <v>0</v>
      </c>
      <c r="R125" s="1" t="s">
        <v>162</v>
      </c>
      <c r="S125" s="1" t="s">
        <v>163</v>
      </c>
      <c r="W125" s="2" t="s">
        <v>203</v>
      </c>
      <c r="AC125" s="1">
        <v>10</v>
      </c>
      <c r="AD125" s="1">
        <v>20</v>
      </c>
      <c r="AE125" s="1">
        <v>30</v>
      </c>
      <c r="AF125" s="1">
        <v>30</v>
      </c>
      <c r="AG125" s="1" t="s">
        <v>163</v>
      </c>
      <c r="AH125" s="7" t="s">
        <v>483</v>
      </c>
      <c r="BX125" s="1" t="s">
        <v>201</v>
      </c>
      <c r="CC125" s="1" t="s">
        <v>175</v>
      </c>
      <c r="CD125" s="3" t="s">
        <v>166</v>
      </c>
      <c r="CV125" s="3" t="s">
        <v>167</v>
      </c>
      <c r="CZ125" s="1" t="s">
        <v>179</v>
      </c>
      <c r="DB125" s="3" t="s">
        <v>168</v>
      </c>
      <c r="DC125" s="3" t="s">
        <v>169</v>
      </c>
      <c r="DM125" s="1" t="s">
        <v>176</v>
      </c>
    </row>
    <row r="126" spans="1:117" x14ac:dyDescent="0.25">
      <c r="A126" s="3" t="s">
        <v>159</v>
      </c>
      <c r="B126" s="3" t="s">
        <v>159</v>
      </c>
      <c r="C126" s="3" t="s">
        <v>159</v>
      </c>
      <c r="D126" s="6" t="s">
        <v>240</v>
      </c>
      <c r="E126" s="1" t="s">
        <v>380</v>
      </c>
      <c r="F126" s="1">
        <v>633070163</v>
      </c>
      <c r="K126" s="1" t="s">
        <v>482</v>
      </c>
      <c r="M126" s="1">
        <v>24</v>
      </c>
      <c r="N126" s="1" t="s">
        <v>160</v>
      </c>
      <c r="O126" s="1" t="s">
        <v>161</v>
      </c>
      <c r="P126" s="1">
        <f t="shared" si="16"/>
        <v>3304.9586776859505</v>
      </c>
      <c r="Q126" s="1">
        <v>0</v>
      </c>
      <c r="R126" s="1" t="s">
        <v>162</v>
      </c>
      <c r="S126" s="1" t="s">
        <v>163</v>
      </c>
      <c r="W126" s="2" t="s">
        <v>203</v>
      </c>
      <c r="AC126" s="1">
        <v>10</v>
      </c>
      <c r="AD126" s="1">
        <v>20</v>
      </c>
      <c r="AE126" s="1">
        <v>30</v>
      </c>
      <c r="AF126" s="1">
        <v>30</v>
      </c>
      <c r="AG126" s="1" t="s">
        <v>163</v>
      </c>
      <c r="AH126" s="7" t="s">
        <v>483</v>
      </c>
      <c r="BX126" s="1" t="s">
        <v>201</v>
      </c>
      <c r="CC126" s="1" t="s">
        <v>175</v>
      </c>
      <c r="CD126" s="3" t="s">
        <v>166</v>
      </c>
      <c r="CV126" s="3" t="s">
        <v>167</v>
      </c>
      <c r="CZ126" s="1" t="s">
        <v>180</v>
      </c>
      <c r="DB126" s="3" t="s">
        <v>168</v>
      </c>
      <c r="DC126" s="3" t="s">
        <v>169</v>
      </c>
      <c r="DM126" s="1" t="s">
        <v>176</v>
      </c>
    </row>
    <row r="127" spans="1:117" x14ac:dyDescent="0.25">
      <c r="A127" s="3" t="s">
        <v>159</v>
      </c>
      <c r="B127" s="3" t="s">
        <v>159</v>
      </c>
      <c r="C127" s="3" t="s">
        <v>159</v>
      </c>
      <c r="D127" s="6" t="s">
        <v>240</v>
      </c>
      <c r="E127" s="1" t="s">
        <v>381</v>
      </c>
      <c r="F127" s="1">
        <v>633070164</v>
      </c>
      <c r="K127" s="1" t="s">
        <v>482</v>
      </c>
      <c r="M127" s="1">
        <v>24</v>
      </c>
      <c r="N127" s="1" t="s">
        <v>160</v>
      </c>
      <c r="O127" s="1" t="s">
        <v>161</v>
      </c>
      <c r="P127" s="1">
        <f t="shared" si="16"/>
        <v>3304.9586776859505</v>
      </c>
      <c r="Q127" s="1">
        <v>0</v>
      </c>
      <c r="R127" s="1" t="s">
        <v>162</v>
      </c>
      <c r="S127" s="1" t="s">
        <v>163</v>
      </c>
      <c r="W127" s="2" t="s">
        <v>203</v>
      </c>
      <c r="AC127" s="1">
        <v>10</v>
      </c>
      <c r="AD127" s="1">
        <v>20</v>
      </c>
      <c r="AE127" s="1">
        <v>30</v>
      </c>
      <c r="AF127" s="1">
        <v>30</v>
      </c>
      <c r="AG127" s="1" t="s">
        <v>163</v>
      </c>
      <c r="AH127" s="7" t="s">
        <v>483</v>
      </c>
      <c r="BX127" s="1" t="s">
        <v>201</v>
      </c>
      <c r="CC127" s="1" t="s">
        <v>175</v>
      </c>
      <c r="CD127" s="3" t="s">
        <v>166</v>
      </c>
      <c r="CV127" s="3" t="s">
        <v>167</v>
      </c>
      <c r="CZ127" s="1" t="s">
        <v>181</v>
      </c>
      <c r="DB127" s="3" t="s">
        <v>168</v>
      </c>
      <c r="DC127" s="3" t="s">
        <v>169</v>
      </c>
      <c r="DM127" s="1" t="s">
        <v>176</v>
      </c>
    </row>
    <row r="128" spans="1:117" x14ac:dyDescent="0.25">
      <c r="A128" s="3" t="s">
        <v>159</v>
      </c>
      <c r="B128" s="3" t="s">
        <v>159</v>
      </c>
      <c r="C128" s="3" t="s">
        <v>159</v>
      </c>
      <c r="D128" s="6" t="s">
        <v>240</v>
      </c>
      <c r="E128" s="1" t="s">
        <v>382</v>
      </c>
      <c r="F128" s="1">
        <v>633070165</v>
      </c>
      <c r="K128" s="1" t="s">
        <v>482</v>
      </c>
      <c r="M128" s="1">
        <v>24</v>
      </c>
      <c r="N128" s="1" t="s">
        <v>160</v>
      </c>
      <c r="O128" s="1" t="s">
        <v>161</v>
      </c>
      <c r="P128" s="1">
        <f t="shared" si="16"/>
        <v>3304.9586776859505</v>
      </c>
      <c r="Q128" s="1">
        <v>0</v>
      </c>
      <c r="R128" s="1" t="s">
        <v>162</v>
      </c>
      <c r="S128" s="1" t="s">
        <v>163</v>
      </c>
      <c r="W128" s="2" t="s">
        <v>203</v>
      </c>
      <c r="AC128" s="1">
        <v>10</v>
      </c>
      <c r="AD128" s="1">
        <v>20</v>
      </c>
      <c r="AE128" s="1">
        <v>30</v>
      </c>
      <c r="AF128" s="1">
        <v>30</v>
      </c>
      <c r="AG128" s="1" t="s">
        <v>163</v>
      </c>
      <c r="AH128" s="7" t="s">
        <v>483</v>
      </c>
      <c r="BX128" s="1" t="s">
        <v>201</v>
      </c>
      <c r="CC128" s="1" t="s">
        <v>175</v>
      </c>
      <c r="CD128" s="3" t="s">
        <v>166</v>
      </c>
      <c r="CV128" s="3" t="s">
        <v>167</v>
      </c>
      <c r="CZ128" s="1" t="s">
        <v>187</v>
      </c>
      <c r="DB128" s="3" t="s">
        <v>168</v>
      </c>
      <c r="DC128" s="3" t="s">
        <v>169</v>
      </c>
      <c r="DM128" s="1" t="s">
        <v>176</v>
      </c>
    </row>
    <row r="129" spans="1:117" x14ac:dyDescent="0.25">
      <c r="A129" s="3" t="s">
        <v>159</v>
      </c>
      <c r="B129" s="3" t="s">
        <v>159</v>
      </c>
      <c r="C129" s="3" t="s">
        <v>159</v>
      </c>
      <c r="D129" s="6" t="s">
        <v>241</v>
      </c>
      <c r="E129" s="1" t="s">
        <v>383</v>
      </c>
      <c r="F129" s="1">
        <v>633070170</v>
      </c>
      <c r="K129" s="1" t="s">
        <v>482</v>
      </c>
      <c r="M129" s="1">
        <v>24</v>
      </c>
      <c r="N129" s="1" t="s">
        <v>160</v>
      </c>
      <c r="O129" s="1" t="s">
        <v>161</v>
      </c>
      <c r="P129" s="1">
        <f t="shared" si="16"/>
        <v>3304.9586776859505</v>
      </c>
      <c r="Q129" s="1">
        <v>0</v>
      </c>
      <c r="R129" s="1" t="s">
        <v>162</v>
      </c>
      <c r="S129" s="1" t="s">
        <v>163</v>
      </c>
      <c r="W129" s="2" t="s">
        <v>203</v>
      </c>
      <c r="AC129" s="1">
        <v>10</v>
      </c>
      <c r="AD129" s="1">
        <v>20</v>
      </c>
      <c r="AE129" s="1">
        <v>30</v>
      </c>
      <c r="AF129" s="1">
        <v>30</v>
      </c>
      <c r="AG129" s="1" t="s">
        <v>163</v>
      </c>
      <c r="AH129" s="7" t="s">
        <v>483</v>
      </c>
      <c r="BX129" s="1" t="s">
        <v>165</v>
      </c>
      <c r="CC129" s="1" t="s">
        <v>175</v>
      </c>
      <c r="CD129" s="3" t="s">
        <v>166</v>
      </c>
      <c r="CV129" s="3" t="s">
        <v>167</v>
      </c>
      <c r="CZ129" s="1" t="s">
        <v>177</v>
      </c>
      <c r="DB129" s="3" t="s">
        <v>168</v>
      </c>
      <c r="DC129" s="3" t="s">
        <v>169</v>
      </c>
      <c r="DM129" s="1" t="s">
        <v>176</v>
      </c>
    </row>
    <row r="130" spans="1:117" x14ac:dyDescent="0.25">
      <c r="A130" s="3" t="s">
        <v>159</v>
      </c>
      <c r="B130" s="3" t="s">
        <v>159</v>
      </c>
      <c r="C130" s="3" t="s">
        <v>159</v>
      </c>
      <c r="D130" s="6" t="s">
        <v>241</v>
      </c>
      <c r="E130" s="1" t="s">
        <v>384</v>
      </c>
      <c r="F130" s="1">
        <v>633070171</v>
      </c>
      <c r="K130" s="1" t="s">
        <v>482</v>
      </c>
      <c r="M130" s="1">
        <v>24</v>
      </c>
      <c r="N130" s="1" t="s">
        <v>160</v>
      </c>
      <c r="O130" s="1" t="s">
        <v>161</v>
      </c>
      <c r="P130" s="1">
        <f t="shared" si="16"/>
        <v>3304.9586776859505</v>
      </c>
      <c r="Q130" s="1">
        <v>0</v>
      </c>
      <c r="R130" s="1" t="s">
        <v>162</v>
      </c>
      <c r="S130" s="1" t="s">
        <v>163</v>
      </c>
      <c r="W130" s="2" t="s">
        <v>203</v>
      </c>
      <c r="AC130" s="1">
        <v>10</v>
      </c>
      <c r="AD130" s="1">
        <v>20</v>
      </c>
      <c r="AE130" s="1">
        <v>30</v>
      </c>
      <c r="AF130" s="1">
        <v>30</v>
      </c>
      <c r="AG130" s="1" t="s">
        <v>163</v>
      </c>
      <c r="AH130" s="7" t="s">
        <v>483</v>
      </c>
      <c r="BX130" s="1" t="s">
        <v>165</v>
      </c>
      <c r="CC130" s="1" t="s">
        <v>175</v>
      </c>
      <c r="CD130" s="3" t="s">
        <v>166</v>
      </c>
      <c r="CV130" s="3" t="s">
        <v>167</v>
      </c>
      <c r="CZ130" s="1" t="s">
        <v>178</v>
      </c>
      <c r="DB130" s="3" t="s">
        <v>168</v>
      </c>
      <c r="DC130" s="3" t="s">
        <v>169</v>
      </c>
      <c r="DM130" s="1" t="s">
        <v>176</v>
      </c>
    </row>
    <row r="131" spans="1:117" x14ac:dyDescent="0.25">
      <c r="A131" s="3" t="s">
        <v>159</v>
      </c>
      <c r="B131" s="3" t="s">
        <v>159</v>
      </c>
      <c r="C131" s="3" t="s">
        <v>159</v>
      </c>
      <c r="D131" s="6" t="s">
        <v>241</v>
      </c>
      <c r="E131" s="1" t="s">
        <v>385</v>
      </c>
      <c r="F131" s="1">
        <v>633070172</v>
      </c>
      <c r="K131" s="1" t="s">
        <v>482</v>
      </c>
      <c r="M131" s="1">
        <v>24</v>
      </c>
      <c r="N131" s="1" t="s">
        <v>160</v>
      </c>
      <c r="O131" s="1" t="s">
        <v>161</v>
      </c>
      <c r="P131" s="1">
        <f t="shared" si="16"/>
        <v>3304.9586776859505</v>
      </c>
      <c r="Q131" s="1">
        <v>0</v>
      </c>
      <c r="R131" s="1" t="s">
        <v>162</v>
      </c>
      <c r="S131" s="1" t="s">
        <v>163</v>
      </c>
      <c r="W131" s="2" t="s">
        <v>203</v>
      </c>
      <c r="AC131" s="1">
        <v>10</v>
      </c>
      <c r="AD131" s="1">
        <v>20</v>
      </c>
      <c r="AE131" s="1">
        <v>30</v>
      </c>
      <c r="AF131" s="1">
        <v>30</v>
      </c>
      <c r="AG131" s="1" t="s">
        <v>163</v>
      </c>
      <c r="AH131" s="7" t="s">
        <v>483</v>
      </c>
      <c r="BX131" s="1" t="s">
        <v>165</v>
      </c>
      <c r="CC131" s="1" t="s">
        <v>175</v>
      </c>
      <c r="CD131" s="3" t="s">
        <v>166</v>
      </c>
      <c r="CV131" s="3" t="s">
        <v>167</v>
      </c>
      <c r="CZ131" s="1" t="s">
        <v>179</v>
      </c>
      <c r="DB131" s="3" t="s">
        <v>168</v>
      </c>
      <c r="DC131" s="3" t="s">
        <v>169</v>
      </c>
      <c r="DM131" s="1" t="s">
        <v>176</v>
      </c>
    </row>
    <row r="132" spans="1:117" x14ac:dyDescent="0.25">
      <c r="A132" s="3" t="s">
        <v>159</v>
      </c>
      <c r="B132" s="3" t="s">
        <v>159</v>
      </c>
      <c r="C132" s="3" t="s">
        <v>159</v>
      </c>
      <c r="D132" s="6" t="s">
        <v>241</v>
      </c>
      <c r="E132" s="1" t="s">
        <v>386</v>
      </c>
      <c r="F132" s="1">
        <v>633070173</v>
      </c>
      <c r="K132" s="1" t="s">
        <v>482</v>
      </c>
      <c r="M132" s="1">
        <v>24</v>
      </c>
      <c r="N132" s="1" t="s">
        <v>160</v>
      </c>
      <c r="O132" s="1" t="s">
        <v>161</v>
      </c>
      <c r="P132" s="1">
        <f t="shared" si="16"/>
        <v>3304.9586776859505</v>
      </c>
      <c r="Q132" s="1">
        <v>0</v>
      </c>
      <c r="R132" s="1" t="s">
        <v>162</v>
      </c>
      <c r="S132" s="1" t="s">
        <v>163</v>
      </c>
      <c r="W132" s="2" t="s">
        <v>203</v>
      </c>
      <c r="AC132" s="1">
        <v>10</v>
      </c>
      <c r="AD132" s="1">
        <v>20</v>
      </c>
      <c r="AE132" s="1">
        <v>30</v>
      </c>
      <c r="AF132" s="1">
        <v>30</v>
      </c>
      <c r="AG132" s="1" t="s">
        <v>163</v>
      </c>
      <c r="AH132" s="7" t="s">
        <v>483</v>
      </c>
      <c r="BX132" s="1" t="s">
        <v>165</v>
      </c>
      <c r="CC132" s="1" t="s">
        <v>175</v>
      </c>
      <c r="CD132" s="3" t="s">
        <v>166</v>
      </c>
      <c r="CV132" s="3" t="s">
        <v>167</v>
      </c>
      <c r="CZ132" s="1" t="s">
        <v>180</v>
      </c>
      <c r="DB132" s="3" t="s">
        <v>168</v>
      </c>
      <c r="DC132" s="3" t="s">
        <v>169</v>
      </c>
      <c r="DM132" s="1" t="s">
        <v>176</v>
      </c>
    </row>
    <row r="133" spans="1:117" x14ac:dyDescent="0.25">
      <c r="A133" s="3" t="s">
        <v>159</v>
      </c>
      <c r="B133" s="3" t="s">
        <v>159</v>
      </c>
      <c r="C133" s="3" t="s">
        <v>159</v>
      </c>
      <c r="D133" s="6" t="s">
        <v>241</v>
      </c>
      <c r="E133" s="1" t="s">
        <v>387</v>
      </c>
      <c r="F133" s="1">
        <v>633070174</v>
      </c>
      <c r="K133" s="1" t="s">
        <v>482</v>
      </c>
      <c r="M133" s="1">
        <v>24</v>
      </c>
      <c r="N133" s="1" t="s">
        <v>160</v>
      </c>
      <c r="O133" s="1" t="s">
        <v>161</v>
      </c>
      <c r="P133" s="1">
        <f t="shared" si="16"/>
        <v>3304.9586776859505</v>
      </c>
      <c r="Q133" s="1">
        <v>0</v>
      </c>
      <c r="R133" s="1" t="s">
        <v>162</v>
      </c>
      <c r="S133" s="1" t="s">
        <v>163</v>
      </c>
      <c r="W133" s="2" t="s">
        <v>203</v>
      </c>
      <c r="AC133" s="1">
        <v>10</v>
      </c>
      <c r="AD133" s="1">
        <v>20</v>
      </c>
      <c r="AE133" s="1">
        <v>30</v>
      </c>
      <c r="AF133" s="1">
        <v>30</v>
      </c>
      <c r="AG133" s="1" t="s">
        <v>163</v>
      </c>
      <c r="AH133" s="7" t="s">
        <v>483</v>
      </c>
      <c r="BX133" s="1" t="s">
        <v>165</v>
      </c>
      <c r="CC133" s="1" t="s">
        <v>175</v>
      </c>
      <c r="CD133" s="3" t="s">
        <v>166</v>
      </c>
      <c r="CV133" s="3" t="s">
        <v>167</v>
      </c>
      <c r="CZ133" s="1" t="s">
        <v>181</v>
      </c>
      <c r="DB133" s="3" t="s">
        <v>168</v>
      </c>
      <c r="DC133" s="3" t="s">
        <v>169</v>
      </c>
      <c r="DM133" s="1" t="s">
        <v>176</v>
      </c>
    </row>
    <row r="134" spans="1:117" x14ac:dyDescent="0.25">
      <c r="A134" s="3" t="s">
        <v>159</v>
      </c>
      <c r="B134" s="3" t="s">
        <v>159</v>
      </c>
      <c r="C134" s="3" t="s">
        <v>159</v>
      </c>
      <c r="D134" s="6" t="s">
        <v>241</v>
      </c>
      <c r="E134" s="1" t="s">
        <v>388</v>
      </c>
      <c r="F134" s="1">
        <v>633070175</v>
      </c>
      <c r="K134" s="1" t="s">
        <v>482</v>
      </c>
      <c r="M134" s="1">
        <v>24</v>
      </c>
      <c r="N134" s="1" t="s">
        <v>160</v>
      </c>
      <c r="O134" s="1" t="s">
        <v>161</v>
      </c>
      <c r="P134" s="1">
        <f t="shared" si="16"/>
        <v>3304.9586776859505</v>
      </c>
      <c r="Q134" s="1">
        <v>0</v>
      </c>
      <c r="R134" s="1" t="s">
        <v>162</v>
      </c>
      <c r="S134" s="1" t="s">
        <v>163</v>
      </c>
      <c r="W134" s="2" t="s">
        <v>203</v>
      </c>
      <c r="AC134" s="1">
        <v>10</v>
      </c>
      <c r="AD134" s="1">
        <v>20</v>
      </c>
      <c r="AE134" s="1">
        <v>30</v>
      </c>
      <c r="AF134" s="1">
        <v>30</v>
      </c>
      <c r="AG134" s="1" t="s">
        <v>163</v>
      </c>
      <c r="AH134" s="7" t="s">
        <v>483</v>
      </c>
      <c r="BX134" s="1" t="s">
        <v>165</v>
      </c>
      <c r="CC134" s="1" t="s">
        <v>175</v>
      </c>
      <c r="CD134" s="3" t="s">
        <v>166</v>
      </c>
      <c r="CV134" s="3" t="s">
        <v>167</v>
      </c>
      <c r="CZ134" s="1" t="s">
        <v>187</v>
      </c>
      <c r="DB134" s="3" t="s">
        <v>168</v>
      </c>
      <c r="DC134" s="3" t="s">
        <v>169</v>
      </c>
      <c r="DM134" s="1" t="s">
        <v>176</v>
      </c>
    </row>
    <row r="135" spans="1:117" x14ac:dyDescent="0.25">
      <c r="A135" s="3" t="s">
        <v>159</v>
      </c>
      <c r="B135" s="3" t="s">
        <v>159</v>
      </c>
      <c r="C135" s="3" t="s">
        <v>159</v>
      </c>
      <c r="D135" s="6" t="s">
        <v>242</v>
      </c>
      <c r="E135" s="1" t="s">
        <v>389</v>
      </c>
      <c r="F135" s="1">
        <v>633070100</v>
      </c>
      <c r="K135" s="1" t="s">
        <v>482</v>
      </c>
      <c r="M135" s="1">
        <v>24</v>
      </c>
      <c r="N135" s="1" t="s">
        <v>160</v>
      </c>
      <c r="O135" s="1" t="s">
        <v>161</v>
      </c>
      <c r="P135" s="1">
        <f>5199/1.21</f>
        <v>4296.6942148760336</v>
      </c>
      <c r="Q135" s="1">
        <v>0</v>
      </c>
      <c r="R135" s="1" t="s">
        <v>162</v>
      </c>
      <c r="S135" s="1" t="s">
        <v>163</v>
      </c>
      <c r="W135" s="2" t="s">
        <v>204</v>
      </c>
      <c r="AC135" s="1">
        <v>10</v>
      </c>
      <c r="AD135" s="1">
        <v>20</v>
      </c>
      <c r="AE135" s="1">
        <v>30</v>
      </c>
      <c r="AF135" s="1">
        <v>30</v>
      </c>
      <c r="AG135" s="1" t="s">
        <v>163</v>
      </c>
      <c r="AH135" s="7" t="s">
        <v>483</v>
      </c>
      <c r="BX135" s="1" t="s">
        <v>201</v>
      </c>
      <c r="CC135" s="1" t="s">
        <v>175</v>
      </c>
      <c r="CD135" s="3" t="s">
        <v>166</v>
      </c>
      <c r="CV135" s="3" t="s">
        <v>190</v>
      </c>
      <c r="CZ135" s="1" t="s">
        <v>177</v>
      </c>
      <c r="DB135" s="3" t="s">
        <v>168</v>
      </c>
      <c r="DC135" s="3" t="s">
        <v>169</v>
      </c>
      <c r="DM135" s="1" t="s">
        <v>176</v>
      </c>
    </row>
    <row r="136" spans="1:117" x14ac:dyDescent="0.25">
      <c r="A136" s="3" t="s">
        <v>159</v>
      </c>
      <c r="B136" s="3" t="s">
        <v>159</v>
      </c>
      <c r="C136" s="3" t="s">
        <v>159</v>
      </c>
      <c r="D136" s="6" t="s">
        <v>242</v>
      </c>
      <c r="E136" s="1" t="s">
        <v>390</v>
      </c>
      <c r="F136" s="1">
        <v>633070101</v>
      </c>
      <c r="K136" s="1" t="s">
        <v>482</v>
      </c>
      <c r="M136" s="1">
        <v>24</v>
      </c>
      <c r="N136" s="1" t="s">
        <v>160</v>
      </c>
      <c r="O136" s="1" t="s">
        <v>161</v>
      </c>
      <c r="P136" s="1">
        <f t="shared" ref="P136:P146" si="17">5199/1.21</f>
        <v>4296.6942148760336</v>
      </c>
      <c r="Q136" s="1">
        <v>0</v>
      </c>
      <c r="R136" s="1" t="s">
        <v>162</v>
      </c>
      <c r="S136" s="1" t="s">
        <v>163</v>
      </c>
      <c r="W136" s="2" t="s">
        <v>204</v>
      </c>
      <c r="AC136" s="1">
        <v>10</v>
      </c>
      <c r="AD136" s="1">
        <v>20</v>
      </c>
      <c r="AE136" s="1">
        <v>30</v>
      </c>
      <c r="AF136" s="1">
        <v>30</v>
      </c>
      <c r="AG136" s="1" t="s">
        <v>163</v>
      </c>
      <c r="AH136" s="7" t="s">
        <v>483</v>
      </c>
      <c r="BX136" s="1" t="s">
        <v>201</v>
      </c>
      <c r="CC136" s="1" t="s">
        <v>175</v>
      </c>
      <c r="CD136" s="3" t="s">
        <v>166</v>
      </c>
      <c r="CV136" s="3" t="s">
        <v>190</v>
      </c>
      <c r="CZ136" s="1" t="s">
        <v>178</v>
      </c>
      <c r="DB136" s="3" t="s">
        <v>168</v>
      </c>
      <c r="DC136" s="3" t="s">
        <v>169</v>
      </c>
      <c r="DM136" s="1" t="s">
        <v>176</v>
      </c>
    </row>
    <row r="137" spans="1:117" x14ac:dyDescent="0.25">
      <c r="A137" s="3" t="s">
        <v>159</v>
      </c>
      <c r="B137" s="3" t="s">
        <v>159</v>
      </c>
      <c r="C137" s="3" t="s">
        <v>159</v>
      </c>
      <c r="D137" s="6" t="s">
        <v>242</v>
      </c>
      <c r="E137" s="1" t="s">
        <v>391</v>
      </c>
      <c r="F137" s="1">
        <v>633070102</v>
      </c>
      <c r="K137" s="1" t="s">
        <v>482</v>
      </c>
      <c r="M137" s="1">
        <v>24</v>
      </c>
      <c r="N137" s="1" t="s">
        <v>160</v>
      </c>
      <c r="O137" s="1" t="s">
        <v>161</v>
      </c>
      <c r="P137" s="1">
        <f t="shared" si="17"/>
        <v>4296.6942148760336</v>
      </c>
      <c r="Q137" s="1">
        <v>0</v>
      </c>
      <c r="R137" s="1" t="s">
        <v>162</v>
      </c>
      <c r="S137" s="1" t="s">
        <v>163</v>
      </c>
      <c r="W137" s="2" t="s">
        <v>204</v>
      </c>
      <c r="AC137" s="1">
        <v>10</v>
      </c>
      <c r="AD137" s="1">
        <v>20</v>
      </c>
      <c r="AE137" s="1">
        <v>30</v>
      </c>
      <c r="AF137" s="1">
        <v>30</v>
      </c>
      <c r="AG137" s="1" t="s">
        <v>163</v>
      </c>
      <c r="AH137" s="7" t="s">
        <v>483</v>
      </c>
      <c r="BX137" s="1" t="s">
        <v>201</v>
      </c>
      <c r="CC137" s="1" t="s">
        <v>175</v>
      </c>
      <c r="CD137" s="3" t="s">
        <v>166</v>
      </c>
      <c r="CV137" s="3" t="s">
        <v>190</v>
      </c>
      <c r="CZ137" s="1" t="s">
        <v>179</v>
      </c>
      <c r="DB137" s="3" t="s">
        <v>168</v>
      </c>
      <c r="DC137" s="3" t="s">
        <v>169</v>
      </c>
      <c r="DM137" s="1" t="s">
        <v>176</v>
      </c>
    </row>
    <row r="138" spans="1:117" x14ac:dyDescent="0.25">
      <c r="A138" s="3" t="s">
        <v>159</v>
      </c>
      <c r="B138" s="3" t="s">
        <v>159</v>
      </c>
      <c r="C138" s="3" t="s">
        <v>159</v>
      </c>
      <c r="D138" s="6" t="s">
        <v>242</v>
      </c>
      <c r="E138" s="1" t="s">
        <v>392</v>
      </c>
      <c r="F138" s="1">
        <v>633070103</v>
      </c>
      <c r="K138" s="1" t="s">
        <v>482</v>
      </c>
      <c r="M138" s="1">
        <v>24</v>
      </c>
      <c r="N138" s="1" t="s">
        <v>160</v>
      </c>
      <c r="O138" s="1" t="s">
        <v>161</v>
      </c>
      <c r="P138" s="1">
        <f t="shared" si="17"/>
        <v>4296.6942148760336</v>
      </c>
      <c r="Q138" s="1">
        <v>0</v>
      </c>
      <c r="R138" s="1" t="s">
        <v>162</v>
      </c>
      <c r="S138" s="1" t="s">
        <v>163</v>
      </c>
      <c r="W138" s="2" t="s">
        <v>204</v>
      </c>
      <c r="AC138" s="1">
        <v>10</v>
      </c>
      <c r="AD138" s="1">
        <v>20</v>
      </c>
      <c r="AE138" s="1">
        <v>30</v>
      </c>
      <c r="AF138" s="1">
        <v>30</v>
      </c>
      <c r="AG138" s="1" t="s">
        <v>163</v>
      </c>
      <c r="AH138" s="7" t="s">
        <v>483</v>
      </c>
      <c r="BX138" s="1" t="s">
        <v>201</v>
      </c>
      <c r="CC138" s="1" t="s">
        <v>175</v>
      </c>
      <c r="CD138" s="3" t="s">
        <v>166</v>
      </c>
      <c r="CV138" s="3" t="s">
        <v>190</v>
      </c>
      <c r="CZ138" s="1" t="s">
        <v>180</v>
      </c>
      <c r="DB138" s="3" t="s">
        <v>168</v>
      </c>
      <c r="DC138" s="3" t="s">
        <v>169</v>
      </c>
      <c r="DM138" s="1" t="s">
        <v>176</v>
      </c>
    </row>
    <row r="139" spans="1:117" x14ac:dyDescent="0.25">
      <c r="A139" s="3" t="s">
        <v>159</v>
      </c>
      <c r="B139" s="3" t="s">
        <v>159</v>
      </c>
      <c r="C139" s="3" t="s">
        <v>159</v>
      </c>
      <c r="D139" s="6" t="s">
        <v>242</v>
      </c>
      <c r="E139" s="1" t="s">
        <v>393</v>
      </c>
      <c r="F139" s="1">
        <v>633070104</v>
      </c>
      <c r="K139" s="1" t="s">
        <v>482</v>
      </c>
      <c r="M139" s="1">
        <v>24</v>
      </c>
      <c r="N139" s="1" t="s">
        <v>160</v>
      </c>
      <c r="O139" s="1" t="s">
        <v>161</v>
      </c>
      <c r="P139" s="1">
        <f t="shared" si="17"/>
        <v>4296.6942148760336</v>
      </c>
      <c r="Q139" s="1">
        <v>0</v>
      </c>
      <c r="R139" s="1" t="s">
        <v>162</v>
      </c>
      <c r="S139" s="1" t="s">
        <v>163</v>
      </c>
      <c r="W139" s="2" t="s">
        <v>204</v>
      </c>
      <c r="AC139" s="1">
        <v>10</v>
      </c>
      <c r="AD139" s="1">
        <v>20</v>
      </c>
      <c r="AE139" s="1">
        <v>30</v>
      </c>
      <c r="AF139" s="1">
        <v>30</v>
      </c>
      <c r="AG139" s="1" t="s">
        <v>163</v>
      </c>
      <c r="AH139" s="7" t="s">
        <v>483</v>
      </c>
      <c r="BX139" s="1" t="s">
        <v>201</v>
      </c>
      <c r="CC139" s="1" t="s">
        <v>175</v>
      </c>
      <c r="CD139" s="3" t="s">
        <v>166</v>
      </c>
      <c r="CV139" s="3" t="s">
        <v>190</v>
      </c>
      <c r="CZ139" s="1" t="s">
        <v>181</v>
      </c>
      <c r="DB139" s="3" t="s">
        <v>168</v>
      </c>
      <c r="DC139" s="3" t="s">
        <v>169</v>
      </c>
      <c r="DM139" s="1" t="s">
        <v>176</v>
      </c>
    </row>
    <row r="140" spans="1:117" x14ac:dyDescent="0.25">
      <c r="A140" s="3" t="s">
        <v>159</v>
      </c>
      <c r="B140" s="3" t="s">
        <v>159</v>
      </c>
      <c r="C140" s="3" t="s">
        <v>159</v>
      </c>
      <c r="D140" s="6" t="s">
        <v>242</v>
      </c>
      <c r="E140" s="1" t="s">
        <v>394</v>
      </c>
      <c r="F140" s="1">
        <v>633070105</v>
      </c>
      <c r="K140" s="1" t="s">
        <v>482</v>
      </c>
      <c r="M140" s="1">
        <v>24</v>
      </c>
      <c r="N140" s="1" t="s">
        <v>160</v>
      </c>
      <c r="O140" s="1" t="s">
        <v>161</v>
      </c>
      <c r="P140" s="1">
        <f t="shared" si="17"/>
        <v>4296.6942148760336</v>
      </c>
      <c r="Q140" s="1">
        <v>0</v>
      </c>
      <c r="R140" s="1" t="s">
        <v>162</v>
      </c>
      <c r="S140" s="1" t="s">
        <v>163</v>
      </c>
      <c r="W140" s="2" t="s">
        <v>204</v>
      </c>
      <c r="AC140" s="1">
        <v>10</v>
      </c>
      <c r="AD140" s="1">
        <v>20</v>
      </c>
      <c r="AE140" s="1">
        <v>30</v>
      </c>
      <c r="AF140" s="1">
        <v>30</v>
      </c>
      <c r="AG140" s="1" t="s">
        <v>163</v>
      </c>
      <c r="AH140" s="7" t="s">
        <v>483</v>
      </c>
      <c r="BX140" s="1" t="s">
        <v>201</v>
      </c>
      <c r="CC140" s="1" t="s">
        <v>175</v>
      </c>
      <c r="CD140" s="3" t="s">
        <v>166</v>
      </c>
      <c r="CV140" s="3" t="s">
        <v>190</v>
      </c>
      <c r="CZ140" s="1" t="s">
        <v>187</v>
      </c>
      <c r="DB140" s="3" t="s">
        <v>168</v>
      </c>
      <c r="DC140" s="3" t="s">
        <v>169</v>
      </c>
      <c r="DM140" s="1" t="s">
        <v>176</v>
      </c>
    </row>
    <row r="141" spans="1:117" x14ac:dyDescent="0.25">
      <c r="A141" s="3" t="s">
        <v>159</v>
      </c>
      <c r="B141" s="3" t="s">
        <v>159</v>
      </c>
      <c r="C141" s="3" t="s">
        <v>159</v>
      </c>
      <c r="D141" s="6" t="s">
        <v>243</v>
      </c>
      <c r="E141" s="1" t="s">
        <v>395</v>
      </c>
      <c r="F141" s="1">
        <v>633070110</v>
      </c>
      <c r="K141" s="1" t="s">
        <v>482</v>
      </c>
      <c r="M141" s="1">
        <v>24</v>
      </c>
      <c r="N141" s="1" t="s">
        <v>160</v>
      </c>
      <c r="O141" s="1" t="s">
        <v>161</v>
      </c>
      <c r="P141" s="1">
        <f t="shared" si="17"/>
        <v>4296.6942148760336</v>
      </c>
      <c r="Q141" s="1">
        <v>0</v>
      </c>
      <c r="R141" s="1" t="s">
        <v>162</v>
      </c>
      <c r="S141" s="1" t="s">
        <v>163</v>
      </c>
      <c r="W141" s="2" t="s">
        <v>204</v>
      </c>
      <c r="AC141" s="1">
        <v>10</v>
      </c>
      <c r="AD141" s="1">
        <v>20</v>
      </c>
      <c r="AE141" s="1">
        <v>30</v>
      </c>
      <c r="AF141" s="1">
        <v>30</v>
      </c>
      <c r="AG141" s="1" t="s">
        <v>163</v>
      </c>
      <c r="AH141" s="7" t="s">
        <v>483</v>
      </c>
      <c r="BX141" s="1" t="s">
        <v>165</v>
      </c>
      <c r="CC141" s="1" t="s">
        <v>175</v>
      </c>
      <c r="CD141" s="3" t="s">
        <v>166</v>
      </c>
      <c r="CV141" s="3" t="s">
        <v>190</v>
      </c>
      <c r="CZ141" s="1" t="s">
        <v>177</v>
      </c>
      <c r="DB141" s="3" t="s">
        <v>168</v>
      </c>
      <c r="DC141" s="3" t="s">
        <v>169</v>
      </c>
      <c r="DM141" s="1" t="s">
        <v>176</v>
      </c>
    </row>
    <row r="142" spans="1:117" x14ac:dyDescent="0.25">
      <c r="A142" s="3" t="s">
        <v>159</v>
      </c>
      <c r="B142" s="3" t="s">
        <v>159</v>
      </c>
      <c r="C142" s="3" t="s">
        <v>159</v>
      </c>
      <c r="D142" s="6" t="s">
        <v>243</v>
      </c>
      <c r="E142" s="1" t="s">
        <v>396</v>
      </c>
      <c r="F142" s="1">
        <v>633070111</v>
      </c>
      <c r="K142" s="1" t="s">
        <v>482</v>
      </c>
      <c r="M142" s="1">
        <v>24</v>
      </c>
      <c r="N142" s="1" t="s">
        <v>160</v>
      </c>
      <c r="O142" s="1" t="s">
        <v>161</v>
      </c>
      <c r="P142" s="1">
        <f t="shared" si="17"/>
        <v>4296.6942148760336</v>
      </c>
      <c r="Q142" s="1">
        <v>0</v>
      </c>
      <c r="R142" s="1" t="s">
        <v>162</v>
      </c>
      <c r="S142" s="1" t="s">
        <v>163</v>
      </c>
      <c r="W142" s="2" t="s">
        <v>204</v>
      </c>
      <c r="AC142" s="1">
        <v>10</v>
      </c>
      <c r="AD142" s="1">
        <v>20</v>
      </c>
      <c r="AE142" s="1">
        <v>30</v>
      </c>
      <c r="AF142" s="1">
        <v>30</v>
      </c>
      <c r="AG142" s="1" t="s">
        <v>163</v>
      </c>
      <c r="AH142" s="7" t="s">
        <v>483</v>
      </c>
      <c r="BX142" s="1" t="s">
        <v>165</v>
      </c>
      <c r="CC142" s="1" t="s">
        <v>175</v>
      </c>
      <c r="CD142" s="3" t="s">
        <v>166</v>
      </c>
      <c r="CV142" s="3" t="s">
        <v>190</v>
      </c>
      <c r="CZ142" s="1" t="s">
        <v>178</v>
      </c>
      <c r="DB142" s="3" t="s">
        <v>168</v>
      </c>
      <c r="DC142" s="3" t="s">
        <v>169</v>
      </c>
      <c r="DM142" s="1" t="s">
        <v>176</v>
      </c>
    </row>
    <row r="143" spans="1:117" x14ac:dyDescent="0.25">
      <c r="A143" s="3" t="s">
        <v>159</v>
      </c>
      <c r="B143" s="3" t="s">
        <v>159</v>
      </c>
      <c r="C143" s="3" t="s">
        <v>159</v>
      </c>
      <c r="D143" s="6" t="s">
        <v>243</v>
      </c>
      <c r="E143" s="1" t="s">
        <v>397</v>
      </c>
      <c r="F143" s="1">
        <v>633070112</v>
      </c>
      <c r="K143" s="1" t="s">
        <v>482</v>
      </c>
      <c r="M143" s="1">
        <v>24</v>
      </c>
      <c r="N143" s="1" t="s">
        <v>160</v>
      </c>
      <c r="O143" s="1" t="s">
        <v>161</v>
      </c>
      <c r="P143" s="1">
        <f t="shared" si="17"/>
        <v>4296.6942148760336</v>
      </c>
      <c r="Q143" s="1">
        <v>0</v>
      </c>
      <c r="R143" s="1" t="s">
        <v>162</v>
      </c>
      <c r="S143" s="1" t="s">
        <v>163</v>
      </c>
      <c r="W143" s="2" t="s">
        <v>204</v>
      </c>
      <c r="AC143" s="1">
        <v>10</v>
      </c>
      <c r="AD143" s="1">
        <v>20</v>
      </c>
      <c r="AE143" s="1">
        <v>30</v>
      </c>
      <c r="AF143" s="1">
        <v>30</v>
      </c>
      <c r="AG143" s="1" t="s">
        <v>163</v>
      </c>
      <c r="AH143" s="7" t="s">
        <v>483</v>
      </c>
      <c r="BX143" s="1" t="s">
        <v>165</v>
      </c>
      <c r="CC143" s="1" t="s">
        <v>175</v>
      </c>
      <c r="CD143" s="3" t="s">
        <v>166</v>
      </c>
      <c r="CV143" s="3" t="s">
        <v>190</v>
      </c>
      <c r="CZ143" s="1" t="s">
        <v>179</v>
      </c>
      <c r="DB143" s="3" t="s">
        <v>168</v>
      </c>
      <c r="DC143" s="3" t="s">
        <v>169</v>
      </c>
      <c r="DM143" s="1" t="s">
        <v>176</v>
      </c>
    </row>
    <row r="144" spans="1:117" x14ac:dyDescent="0.25">
      <c r="A144" s="3" t="s">
        <v>159</v>
      </c>
      <c r="B144" s="3" t="s">
        <v>159</v>
      </c>
      <c r="C144" s="3" t="s">
        <v>159</v>
      </c>
      <c r="D144" s="6" t="s">
        <v>243</v>
      </c>
      <c r="E144" s="1" t="s">
        <v>398</v>
      </c>
      <c r="F144" s="1">
        <v>633070113</v>
      </c>
      <c r="K144" s="1" t="s">
        <v>482</v>
      </c>
      <c r="M144" s="1">
        <v>24</v>
      </c>
      <c r="N144" s="1" t="s">
        <v>160</v>
      </c>
      <c r="O144" s="1" t="s">
        <v>161</v>
      </c>
      <c r="P144" s="1">
        <f t="shared" si="17"/>
        <v>4296.6942148760336</v>
      </c>
      <c r="Q144" s="1">
        <v>0</v>
      </c>
      <c r="R144" s="1" t="s">
        <v>162</v>
      </c>
      <c r="S144" s="1" t="s">
        <v>163</v>
      </c>
      <c r="W144" s="2" t="s">
        <v>204</v>
      </c>
      <c r="AC144" s="1">
        <v>10</v>
      </c>
      <c r="AD144" s="1">
        <v>20</v>
      </c>
      <c r="AE144" s="1">
        <v>30</v>
      </c>
      <c r="AF144" s="1">
        <v>30</v>
      </c>
      <c r="AG144" s="1" t="s">
        <v>163</v>
      </c>
      <c r="AH144" s="7" t="s">
        <v>483</v>
      </c>
      <c r="BX144" s="1" t="s">
        <v>165</v>
      </c>
      <c r="CC144" s="1" t="s">
        <v>175</v>
      </c>
      <c r="CD144" s="3" t="s">
        <v>166</v>
      </c>
      <c r="CV144" s="3" t="s">
        <v>190</v>
      </c>
      <c r="CZ144" s="1" t="s">
        <v>180</v>
      </c>
      <c r="DB144" s="3" t="s">
        <v>168</v>
      </c>
      <c r="DC144" s="3" t="s">
        <v>169</v>
      </c>
      <c r="DM144" s="1" t="s">
        <v>176</v>
      </c>
    </row>
    <row r="145" spans="1:117" x14ac:dyDescent="0.25">
      <c r="A145" s="3" t="s">
        <v>159</v>
      </c>
      <c r="B145" s="3" t="s">
        <v>159</v>
      </c>
      <c r="C145" s="3" t="s">
        <v>159</v>
      </c>
      <c r="D145" s="6" t="s">
        <v>243</v>
      </c>
      <c r="E145" s="1" t="s">
        <v>399</v>
      </c>
      <c r="F145" s="1">
        <v>633070114</v>
      </c>
      <c r="K145" s="1" t="s">
        <v>482</v>
      </c>
      <c r="M145" s="1">
        <v>24</v>
      </c>
      <c r="N145" s="1" t="s">
        <v>160</v>
      </c>
      <c r="O145" s="1" t="s">
        <v>161</v>
      </c>
      <c r="P145" s="1">
        <f t="shared" si="17"/>
        <v>4296.6942148760336</v>
      </c>
      <c r="Q145" s="1">
        <v>0</v>
      </c>
      <c r="R145" s="1" t="s">
        <v>162</v>
      </c>
      <c r="S145" s="1" t="s">
        <v>163</v>
      </c>
      <c r="W145" s="2" t="s">
        <v>204</v>
      </c>
      <c r="AC145" s="1">
        <v>10</v>
      </c>
      <c r="AD145" s="1">
        <v>20</v>
      </c>
      <c r="AE145" s="1">
        <v>30</v>
      </c>
      <c r="AF145" s="1">
        <v>30</v>
      </c>
      <c r="AG145" s="1" t="s">
        <v>163</v>
      </c>
      <c r="AH145" s="7" t="s">
        <v>483</v>
      </c>
      <c r="BX145" s="1" t="s">
        <v>165</v>
      </c>
      <c r="CC145" s="1" t="s">
        <v>175</v>
      </c>
      <c r="CD145" s="3" t="s">
        <v>166</v>
      </c>
      <c r="CV145" s="3" t="s">
        <v>190</v>
      </c>
      <c r="CZ145" s="1" t="s">
        <v>181</v>
      </c>
      <c r="DB145" s="3" t="s">
        <v>168</v>
      </c>
      <c r="DC145" s="3" t="s">
        <v>169</v>
      </c>
      <c r="DM145" s="1" t="s">
        <v>176</v>
      </c>
    </row>
    <row r="146" spans="1:117" x14ac:dyDescent="0.25">
      <c r="A146" s="3" t="s">
        <v>159</v>
      </c>
      <c r="B146" s="3" t="s">
        <v>159</v>
      </c>
      <c r="C146" s="3" t="s">
        <v>159</v>
      </c>
      <c r="D146" s="6" t="s">
        <v>243</v>
      </c>
      <c r="E146" s="1" t="s">
        <v>400</v>
      </c>
      <c r="F146" s="1">
        <v>633070115</v>
      </c>
      <c r="K146" s="1" t="s">
        <v>482</v>
      </c>
      <c r="M146" s="1">
        <v>24</v>
      </c>
      <c r="N146" s="1" t="s">
        <v>160</v>
      </c>
      <c r="O146" s="1" t="s">
        <v>161</v>
      </c>
      <c r="P146" s="1">
        <f t="shared" si="17"/>
        <v>4296.6942148760336</v>
      </c>
      <c r="Q146" s="1">
        <v>0</v>
      </c>
      <c r="R146" s="1" t="s">
        <v>162</v>
      </c>
      <c r="S146" s="1" t="s">
        <v>163</v>
      </c>
      <c r="W146" s="2" t="s">
        <v>204</v>
      </c>
      <c r="AC146" s="1">
        <v>10</v>
      </c>
      <c r="AD146" s="1">
        <v>20</v>
      </c>
      <c r="AE146" s="1">
        <v>30</v>
      </c>
      <c r="AF146" s="1">
        <v>30</v>
      </c>
      <c r="AG146" s="1" t="s">
        <v>163</v>
      </c>
      <c r="AH146" s="7" t="s">
        <v>483</v>
      </c>
      <c r="BX146" s="1" t="s">
        <v>165</v>
      </c>
      <c r="CC146" s="1" t="s">
        <v>175</v>
      </c>
      <c r="CD146" s="3" t="s">
        <v>166</v>
      </c>
      <c r="CV146" s="3" t="s">
        <v>190</v>
      </c>
      <c r="CZ146" s="1" t="s">
        <v>187</v>
      </c>
      <c r="DB146" s="3" t="s">
        <v>168</v>
      </c>
      <c r="DC146" s="3" t="s">
        <v>169</v>
      </c>
      <c r="DM146" s="1" t="s">
        <v>176</v>
      </c>
    </row>
    <row r="147" spans="1:117" x14ac:dyDescent="0.25">
      <c r="A147" s="3" t="s">
        <v>159</v>
      </c>
      <c r="B147" s="3" t="s">
        <v>159</v>
      </c>
      <c r="C147" s="3" t="s">
        <v>159</v>
      </c>
      <c r="D147" s="6" t="s">
        <v>244</v>
      </c>
      <c r="E147" s="1" t="s">
        <v>401</v>
      </c>
      <c r="F147" s="1">
        <v>633070120</v>
      </c>
      <c r="K147" s="1" t="s">
        <v>482</v>
      </c>
      <c r="M147" s="1">
        <v>24</v>
      </c>
      <c r="N147" s="1" t="s">
        <v>160</v>
      </c>
      <c r="O147" s="1" t="s">
        <v>161</v>
      </c>
      <c r="P147" s="1">
        <f>3699/1.21</f>
        <v>3057.0247933884298</v>
      </c>
      <c r="Q147" s="1">
        <v>0</v>
      </c>
      <c r="R147" s="1" t="s">
        <v>162</v>
      </c>
      <c r="S147" s="1" t="s">
        <v>163</v>
      </c>
      <c r="W147" s="2" t="s">
        <v>205</v>
      </c>
      <c r="AC147" s="1">
        <v>10</v>
      </c>
      <c r="AD147" s="1">
        <v>20</v>
      </c>
      <c r="AE147" s="1">
        <v>30</v>
      </c>
      <c r="AF147" s="1">
        <v>30</v>
      </c>
      <c r="AG147" s="1" t="s">
        <v>163</v>
      </c>
      <c r="AH147" s="7" t="s">
        <v>483</v>
      </c>
      <c r="BX147" s="1" t="s">
        <v>201</v>
      </c>
      <c r="CC147" s="1" t="s">
        <v>175</v>
      </c>
      <c r="CD147" s="3" t="s">
        <v>166</v>
      </c>
      <c r="CV147" s="3" t="s">
        <v>190</v>
      </c>
      <c r="CZ147" s="1" t="s">
        <v>177</v>
      </c>
      <c r="DB147" s="3" t="s">
        <v>168</v>
      </c>
      <c r="DC147" s="3" t="s">
        <v>169</v>
      </c>
      <c r="DM147" s="1" t="s">
        <v>176</v>
      </c>
    </row>
    <row r="148" spans="1:117" x14ac:dyDescent="0.25">
      <c r="A148" s="3" t="s">
        <v>159</v>
      </c>
      <c r="B148" s="3" t="s">
        <v>159</v>
      </c>
      <c r="C148" s="3" t="s">
        <v>159</v>
      </c>
      <c r="D148" s="6" t="s">
        <v>244</v>
      </c>
      <c r="E148" s="1" t="s">
        <v>402</v>
      </c>
      <c r="F148" s="1">
        <v>633070121</v>
      </c>
      <c r="K148" s="1" t="s">
        <v>482</v>
      </c>
      <c r="M148" s="1">
        <v>24</v>
      </c>
      <c r="N148" s="1" t="s">
        <v>160</v>
      </c>
      <c r="O148" s="1" t="s">
        <v>161</v>
      </c>
      <c r="P148" s="1">
        <f t="shared" ref="P148:P158" si="18">3699/1.21</f>
        <v>3057.0247933884298</v>
      </c>
      <c r="Q148" s="1">
        <v>0</v>
      </c>
      <c r="R148" s="1" t="s">
        <v>162</v>
      </c>
      <c r="S148" s="1" t="s">
        <v>163</v>
      </c>
      <c r="W148" s="2" t="s">
        <v>205</v>
      </c>
      <c r="AC148" s="1">
        <v>10</v>
      </c>
      <c r="AD148" s="1">
        <v>20</v>
      </c>
      <c r="AE148" s="1">
        <v>30</v>
      </c>
      <c r="AF148" s="1">
        <v>30</v>
      </c>
      <c r="AG148" s="1" t="s">
        <v>163</v>
      </c>
      <c r="AH148" s="7" t="s">
        <v>483</v>
      </c>
      <c r="BX148" s="1" t="s">
        <v>201</v>
      </c>
      <c r="CC148" s="1" t="s">
        <v>175</v>
      </c>
      <c r="CD148" s="3" t="s">
        <v>166</v>
      </c>
      <c r="CV148" s="3" t="s">
        <v>190</v>
      </c>
      <c r="CZ148" s="1" t="s">
        <v>178</v>
      </c>
      <c r="DB148" s="3" t="s">
        <v>168</v>
      </c>
      <c r="DC148" s="3" t="s">
        <v>169</v>
      </c>
      <c r="DM148" s="1" t="s">
        <v>176</v>
      </c>
    </row>
    <row r="149" spans="1:117" x14ac:dyDescent="0.25">
      <c r="A149" s="3" t="s">
        <v>159</v>
      </c>
      <c r="B149" s="3" t="s">
        <v>159</v>
      </c>
      <c r="C149" s="3" t="s">
        <v>159</v>
      </c>
      <c r="D149" s="6" t="s">
        <v>244</v>
      </c>
      <c r="E149" s="1" t="s">
        <v>403</v>
      </c>
      <c r="F149" s="1">
        <v>633070122</v>
      </c>
      <c r="K149" s="1" t="s">
        <v>482</v>
      </c>
      <c r="M149" s="1">
        <v>24</v>
      </c>
      <c r="N149" s="1" t="s">
        <v>160</v>
      </c>
      <c r="O149" s="1" t="s">
        <v>161</v>
      </c>
      <c r="P149" s="1">
        <f t="shared" si="18"/>
        <v>3057.0247933884298</v>
      </c>
      <c r="Q149" s="1">
        <v>0</v>
      </c>
      <c r="R149" s="1" t="s">
        <v>162</v>
      </c>
      <c r="S149" s="1" t="s">
        <v>163</v>
      </c>
      <c r="W149" s="2" t="s">
        <v>205</v>
      </c>
      <c r="AC149" s="1">
        <v>10</v>
      </c>
      <c r="AD149" s="1">
        <v>20</v>
      </c>
      <c r="AE149" s="1">
        <v>30</v>
      </c>
      <c r="AF149" s="1">
        <v>30</v>
      </c>
      <c r="AG149" s="1" t="s">
        <v>163</v>
      </c>
      <c r="AH149" s="7" t="s">
        <v>483</v>
      </c>
      <c r="BX149" s="1" t="s">
        <v>201</v>
      </c>
      <c r="CC149" s="1" t="s">
        <v>175</v>
      </c>
      <c r="CD149" s="3" t="s">
        <v>166</v>
      </c>
      <c r="CV149" s="3" t="s">
        <v>190</v>
      </c>
      <c r="CZ149" s="1" t="s">
        <v>179</v>
      </c>
      <c r="DB149" s="3" t="s">
        <v>168</v>
      </c>
      <c r="DC149" s="3" t="s">
        <v>169</v>
      </c>
      <c r="DM149" s="1" t="s">
        <v>176</v>
      </c>
    </row>
    <row r="150" spans="1:117" x14ac:dyDescent="0.25">
      <c r="A150" s="3" t="s">
        <v>159</v>
      </c>
      <c r="B150" s="3" t="s">
        <v>159</v>
      </c>
      <c r="C150" s="3" t="s">
        <v>159</v>
      </c>
      <c r="D150" s="6" t="s">
        <v>244</v>
      </c>
      <c r="E150" s="1" t="s">
        <v>404</v>
      </c>
      <c r="F150" s="1">
        <v>633070123</v>
      </c>
      <c r="K150" s="1" t="s">
        <v>482</v>
      </c>
      <c r="M150" s="1">
        <v>24</v>
      </c>
      <c r="N150" s="1" t="s">
        <v>160</v>
      </c>
      <c r="O150" s="1" t="s">
        <v>161</v>
      </c>
      <c r="P150" s="1">
        <f t="shared" si="18"/>
        <v>3057.0247933884298</v>
      </c>
      <c r="Q150" s="1">
        <v>0</v>
      </c>
      <c r="R150" s="1" t="s">
        <v>162</v>
      </c>
      <c r="S150" s="1" t="s">
        <v>163</v>
      </c>
      <c r="W150" s="2" t="s">
        <v>205</v>
      </c>
      <c r="AC150" s="1">
        <v>10</v>
      </c>
      <c r="AD150" s="1">
        <v>20</v>
      </c>
      <c r="AE150" s="1">
        <v>30</v>
      </c>
      <c r="AF150" s="1">
        <v>30</v>
      </c>
      <c r="AG150" s="1" t="s">
        <v>163</v>
      </c>
      <c r="AH150" s="7" t="s">
        <v>483</v>
      </c>
      <c r="BX150" s="1" t="s">
        <v>201</v>
      </c>
      <c r="CC150" s="1" t="s">
        <v>175</v>
      </c>
      <c r="CD150" s="3" t="s">
        <v>166</v>
      </c>
      <c r="CV150" s="3" t="s">
        <v>190</v>
      </c>
      <c r="CZ150" s="1" t="s">
        <v>180</v>
      </c>
      <c r="DB150" s="3" t="s">
        <v>168</v>
      </c>
      <c r="DC150" s="3" t="s">
        <v>169</v>
      </c>
      <c r="DM150" s="1" t="s">
        <v>176</v>
      </c>
    </row>
    <row r="151" spans="1:117" x14ac:dyDescent="0.25">
      <c r="A151" s="3" t="s">
        <v>159</v>
      </c>
      <c r="B151" s="3" t="s">
        <v>159</v>
      </c>
      <c r="C151" s="3" t="s">
        <v>159</v>
      </c>
      <c r="D151" s="6" t="s">
        <v>244</v>
      </c>
      <c r="E151" s="1" t="s">
        <v>405</v>
      </c>
      <c r="F151" s="1">
        <v>633070124</v>
      </c>
      <c r="K151" s="1" t="s">
        <v>482</v>
      </c>
      <c r="M151" s="1">
        <v>24</v>
      </c>
      <c r="N151" s="1" t="s">
        <v>160</v>
      </c>
      <c r="O151" s="1" t="s">
        <v>161</v>
      </c>
      <c r="P151" s="1">
        <f t="shared" si="18"/>
        <v>3057.0247933884298</v>
      </c>
      <c r="Q151" s="1">
        <v>0</v>
      </c>
      <c r="R151" s="1" t="s">
        <v>162</v>
      </c>
      <c r="S151" s="1" t="s">
        <v>163</v>
      </c>
      <c r="W151" s="2" t="s">
        <v>205</v>
      </c>
      <c r="AC151" s="1">
        <v>10</v>
      </c>
      <c r="AD151" s="1">
        <v>20</v>
      </c>
      <c r="AE151" s="1">
        <v>30</v>
      </c>
      <c r="AF151" s="1">
        <v>30</v>
      </c>
      <c r="AG151" s="1" t="s">
        <v>163</v>
      </c>
      <c r="AH151" s="7" t="s">
        <v>483</v>
      </c>
      <c r="BX151" s="1" t="s">
        <v>201</v>
      </c>
      <c r="CC151" s="1" t="s">
        <v>175</v>
      </c>
      <c r="CD151" s="3" t="s">
        <v>166</v>
      </c>
      <c r="CV151" s="3" t="s">
        <v>190</v>
      </c>
      <c r="CZ151" s="1" t="s">
        <v>181</v>
      </c>
      <c r="DB151" s="3" t="s">
        <v>168</v>
      </c>
      <c r="DC151" s="3" t="s">
        <v>169</v>
      </c>
      <c r="DM151" s="1" t="s">
        <v>176</v>
      </c>
    </row>
    <row r="152" spans="1:117" x14ac:dyDescent="0.25">
      <c r="A152" s="3" t="s">
        <v>159</v>
      </c>
      <c r="B152" s="3" t="s">
        <v>159</v>
      </c>
      <c r="C152" s="3" t="s">
        <v>159</v>
      </c>
      <c r="D152" s="6" t="s">
        <v>244</v>
      </c>
      <c r="E152" s="1" t="s">
        <v>406</v>
      </c>
      <c r="F152" s="1">
        <v>633070125</v>
      </c>
      <c r="K152" s="1" t="s">
        <v>482</v>
      </c>
      <c r="M152" s="1">
        <v>24</v>
      </c>
      <c r="N152" s="1" t="s">
        <v>160</v>
      </c>
      <c r="O152" s="1" t="s">
        <v>161</v>
      </c>
      <c r="P152" s="1">
        <f t="shared" si="18"/>
        <v>3057.0247933884298</v>
      </c>
      <c r="Q152" s="1">
        <v>0</v>
      </c>
      <c r="R152" s="1" t="s">
        <v>162</v>
      </c>
      <c r="S152" s="1" t="s">
        <v>163</v>
      </c>
      <c r="W152" s="2" t="s">
        <v>205</v>
      </c>
      <c r="AC152" s="1">
        <v>10</v>
      </c>
      <c r="AD152" s="1">
        <v>20</v>
      </c>
      <c r="AE152" s="1">
        <v>30</v>
      </c>
      <c r="AF152" s="1">
        <v>30</v>
      </c>
      <c r="AG152" s="1" t="s">
        <v>163</v>
      </c>
      <c r="AH152" s="7" t="s">
        <v>483</v>
      </c>
      <c r="BX152" s="1" t="s">
        <v>201</v>
      </c>
      <c r="CC152" s="1" t="s">
        <v>175</v>
      </c>
      <c r="CD152" s="3" t="s">
        <v>166</v>
      </c>
      <c r="CV152" s="3" t="s">
        <v>190</v>
      </c>
      <c r="CZ152" s="1" t="s">
        <v>187</v>
      </c>
      <c r="DB152" s="3" t="s">
        <v>168</v>
      </c>
      <c r="DC152" s="3" t="s">
        <v>169</v>
      </c>
      <c r="DM152" s="1" t="s">
        <v>176</v>
      </c>
    </row>
    <row r="153" spans="1:117" x14ac:dyDescent="0.25">
      <c r="A153" s="3" t="s">
        <v>159</v>
      </c>
      <c r="B153" s="3" t="s">
        <v>159</v>
      </c>
      <c r="C153" s="3" t="s">
        <v>159</v>
      </c>
      <c r="D153" s="6" t="s">
        <v>245</v>
      </c>
      <c r="E153" s="1" t="s">
        <v>407</v>
      </c>
      <c r="F153" s="1">
        <v>633070130</v>
      </c>
      <c r="K153" s="1" t="s">
        <v>482</v>
      </c>
      <c r="M153" s="1">
        <v>24</v>
      </c>
      <c r="N153" s="1" t="s">
        <v>160</v>
      </c>
      <c r="O153" s="1" t="s">
        <v>161</v>
      </c>
      <c r="P153" s="1">
        <f t="shared" si="18"/>
        <v>3057.0247933884298</v>
      </c>
      <c r="Q153" s="1">
        <v>0</v>
      </c>
      <c r="R153" s="1" t="s">
        <v>162</v>
      </c>
      <c r="S153" s="1" t="s">
        <v>163</v>
      </c>
      <c r="W153" s="2" t="s">
        <v>205</v>
      </c>
      <c r="AC153" s="1">
        <v>10</v>
      </c>
      <c r="AD153" s="1">
        <v>20</v>
      </c>
      <c r="AE153" s="1">
        <v>30</v>
      </c>
      <c r="AF153" s="1">
        <v>30</v>
      </c>
      <c r="AG153" s="1" t="s">
        <v>163</v>
      </c>
      <c r="AH153" s="7" t="s">
        <v>483</v>
      </c>
      <c r="BX153" s="1" t="s">
        <v>165</v>
      </c>
      <c r="CC153" s="1" t="s">
        <v>175</v>
      </c>
      <c r="CD153" s="3" t="s">
        <v>166</v>
      </c>
      <c r="CV153" s="3" t="s">
        <v>190</v>
      </c>
      <c r="CZ153" s="1" t="s">
        <v>177</v>
      </c>
      <c r="DB153" s="3" t="s">
        <v>168</v>
      </c>
      <c r="DC153" s="3" t="s">
        <v>169</v>
      </c>
      <c r="DM153" s="1" t="s">
        <v>176</v>
      </c>
    </row>
    <row r="154" spans="1:117" x14ac:dyDescent="0.25">
      <c r="A154" s="3" t="s">
        <v>159</v>
      </c>
      <c r="B154" s="3" t="s">
        <v>159</v>
      </c>
      <c r="C154" s="3" t="s">
        <v>159</v>
      </c>
      <c r="D154" s="6" t="s">
        <v>245</v>
      </c>
      <c r="E154" s="1" t="s">
        <v>408</v>
      </c>
      <c r="F154" s="1">
        <v>633070131</v>
      </c>
      <c r="K154" s="1" t="s">
        <v>482</v>
      </c>
      <c r="M154" s="1">
        <v>24</v>
      </c>
      <c r="N154" s="1" t="s">
        <v>160</v>
      </c>
      <c r="O154" s="1" t="s">
        <v>161</v>
      </c>
      <c r="P154" s="1">
        <f t="shared" si="18"/>
        <v>3057.0247933884298</v>
      </c>
      <c r="Q154" s="1">
        <v>0</v>
      </c>
      <c r="R154" s="1" t="s">
        <v>162</v>
      </c>
      <c r="S154" s="1" t="s">
        <v>163</v>
      </c>
      <c r="W154" s="2" t="s">
        <v>205</v>
      </c>
      <c r="AC154" s="1">
        <v>10</v>
      </c>
      <c r="AD154" s="1">
        <v>20</v>
      </c>
      <c r="AE154" s="1">
        <v>30</v>
      </c>
      <c r="AF154" s="1">
        <v>30</v>
      </c>
      <c r="AG154" s="1" t="s">
        <v>163</v>
      </c>
      <c r="AH154" s="7" t="s">
        <v>483</v>
      </c>
      <c r="BX154" s="1" t="s">
        <v>165</v>
      </c>
      <c r="CC154" s="1" t="s">
        <v>175</v>
      </c>
      <c r="CD154" s="3" t="s">
        <v>166</v>
      </c>
      <c r="CV154" s="3" t="s">
        <v>190</v>
      </c>
      <c r="CZ154" s="1" t="s">
        <v>178</v>
      </c>
      <c r="DB154" s="3" t="s">
        <v>168</v>
      </c>
      <c r="DC154" s="3" t="s">
        <v>169</v>
      </c>
      <c r="DM154" s="1" t="s">
        <v>176</v>
      </c>
    </row>
    <row r="155" spans="1:117" x14ac:dyDescent="0.25">
      <c r="A155" s="3" t="s">
        <v>159</v>
      </c>
      <c r="B155" s="3" t="s">
        <v>159</v>
      </c>
      <c r="C155" s="3" t="s">
        <v>159</v>
      </c>
      <c r="D155" s="6" t="s">
        <v>245</v>
      </c>
      <c r="E155" s="1" t="s">
        <v>409</v>
      </c>
      <c r="F155" s="1">
        <v>633070132</v>
      </c>
      <c r="K155" s="1" t="s">
        <v>482</v>
      </c>
      <c r="M155" s="1">
        <v>24</v>
      </c>
      <c r="N155" s="1" t="s">
        <v>160</v>
      </c>
      <c r="O155" s="1" t="s">
        <v>161</v>
      </c>
      <c r="P155" s="1">
        <f t="shared" si="18"/>
        <v>3057.0247933884298</v>
      </c>
      <c r="Q155" s="1">
        <v>0</v>
      </c>
      <c r="R155" s="1" t="s">
        <v>162</v>
      </c>
      <c r="S155" s="1" t="s">
        <v>163</v>
      </c>
      <c r="W155" s="2" t="s">
        <v>205</v>
      </c>
      <c r="AC155" s="1">
        <v>10</v>
      </c>
      <c r="AD155" s="1">
        <v>20</v>
      </c>
      <c r="AE155" s="1">
        <v>30</v>
      </c>
      <c r="AF155" s="1">
        <v>30</v>
      </c>
      <c r="AG155" s="1" t="s">
        <v>163</v>
      </c>
      <c r="AH155" s="7" t="s">
        <v>483</v>
      </c>
      <c r="BX155" s="1" t="s">
        <v>165</v>
      </c>
      <c r="CC155" s="1" t="s">
        <v>175</v>
      </c>
      <c r="CD155" s="3" t="s">
        <v>166</v>
      </c>
      <c r="CV155" s="3" t="s">
        <v>190</v>
      </c>
      <c r="CZ155" s="1" t="s">
        <v>179</v>
      </c>
      <c r="DB155" s="3" t="s">
        <v>168</v>
      </c>
      <c r="DC155" s="3" t="s">
        <v>169</v>
      </c>
      <c r="DM155" s="1" t="s">
        <v>176</v>
      </c>
    </row>
    <row r="156" spans="1:117" x14ac:dyDescent="0.25">
      <c r="A156" s="3" t="s">
        <v>159</v>
      </c>
      <c r="B156" s="3" t="s">
        <v>159</v>
      </c>
      <c r="C156" s="3" t="s">
        <v>159</v>
      </c>
      <c r="D156" s="6" t="s">
        <v>245</v>
      </c>
      <c r="E156" s="1" t="s">
        <v>410</v>
      </c>
      <c r="F156" s="1">
        <v>633070133</v>
      </c>
      <c r="K156" s="1" t="s">
        <v>482</v>
      </c>
      <c r="M156" s="1">
        <v>24</v>
      </c>
      <c r="N156" s="1" t="s">
        <v>160</v>
      </c>
      <c r="O156" s="1" t="s">
        <v>161</v>
      </c>
      <c r="P156" s="1">
        <f t="shared" si="18"/>
        <v>3057.0247933884298</v>
      </c>
      <c r="Q156" s="1">
        <v>0</v>
      </c>
      <c r="R156" s="1" t="s">
        <v>162</v>
      </c>
      <c r="S156" s="1" t="s">
        <v>163</v>
      </c>
      <c r="W156" s="2" t="s">
        <v>205</v>
      </c>
      <c r="AC156" s="1">
        <v>10</v>
      </c>
      <c r="AD156" s="1">
        <v>20</v>
      </c>
      <c r="AE156" s="1">
        <v>30</v>
      </c>
      <c r="AF156" s="1">
        <v>30</v>
      </c>
      <c r="AG156" s="1" t="s">
        <v>163</v>
      </c>
      <c r="AH156" s="7" t="s">
        <v>483</v>
      </c>
      <c r="BX156" s="1" t="s">
        <v>165</v>
      </c>
      <c r="CC156" s="1" t="s">
        <v>175</v>
      </c>
      <c r="CD156" s="3" t="s">
        <v>166</v>
      </c>
      <c r="CV156" s="3" t="s">
        <v>190</v>
      </c>
      <c r="CZ156" s="1" t="s">
        <v>180</v>
      </c>
      <c r="DB156" s="3" t="s">
        <v>168</v>
      </c>
      <c r="DC156" s="3" t="s">
        <v>169</v>
      </c>
      <c r="DM156" s="1" t="s">
        <v>176</v>
      </c>
    </row>
    <row r="157" spans="1:117" x14ac:dyDescent="0.25">
      <c r="A157" s="3" t="s">
        <v>159</v>
      </c>
      <c r="B157" s="3" t="s">
        <v>159</v>
      </c>
      <c r="C157" s="3" t="s">
        <v>159</v>
      </c>
      <c r="D157" s="6" t="s">
        <v>245</v>
      </c>
      <c r="E157" s="1" t="s">
        <v>411</v>
      </c>
      <c r="F157" s="1">
        <v>633070134</v>
      </c>
      <c r="K157" s="1" t="s">
        <v>482</v>
      </c>
      <c r="M157" s="1">
        <v>24</v>
      </c>
      <c r="N157" s="1" t="s">
        <v>160</v>
      </c>
      <c r="O157" s="1" t="s">
        <v>161</v>
      </c>
      <c r="P157" s="1">
        <f t="shared" si="18"/>
        <v>3057.0247933884298</v>
      </c>
      <c r="Q157" s="1">
        <v>0</v>
      </c>
      <c r="R157" s="1" t="s">
        <v>162</v>
      </c>
      <c r="S157" s="1" t="s">
        <v>163</v>
      </c>
      <c r="W157" s="2" t="s">
        <v>205</v>
      </c>
      <c r="AC157" s="1">
        <v>10</v>
      </c>
      <c r="AD157" s="1">
        <v>20</v>
      </c>
      <c r="AE157" s="1">
        <v>30</v>
      </c>
      <c r="AF157" s="1">
        <v>30</v>
      </c>
      <c r="AG157" s="1" t="s">
        <v>163</v>
      </c>
      <c r="AH157" s="7" t="s">
        <v>483</v>
      </c>
      <c r="BX157" s="1" t="s">
        <v>165</v>
      </c>
      <c r="CC157" s="1" t="s">
        <v>175</v>
      </c>
      <c r="CD157" s="3" t="s">
        <v>166</v>
      </c>
      <c r="CV157" s="3" t="s">
        <v>190</v>
      </c>
      <c r="CZ157" s="1" t="s">
        <v>181</v>
      </c>
      <c r="DB157" s="3" t="s">
        <v>168</v>
      </c>
      <c r="DC157" s="3" t="s">
        <v>169</v>
      </c>
      <c r="DM157" s="1" t="s">
        <v>176</v>
      </c>
    </row>
    <row r="158" spans="1:117" x14ac:dyDescent="0.25">
      <c r="A158" s="3" t="s">
        <v>159</v>
      </c>
      <c r="B158" s="3" t="s">
        <v>159</v>
      </c>
      <c r="C158" s="3" t="s">
        <v>159</v>
      </c>
      <c r="D158" s="6" t="s">
        <v>245</v>
      </c>
      <c r="E158" s="1" t="s">
        <v>412</v>
      </c>
      <c r="F158" s="1">
        <v>633070135</v>
      </c>
      <c r="K158" s="1" t="s">
        <v>482</v>
      </c>
      <c r="M158" s="1">
        <v>24</v>
      </c>
      <c r="N158" s="1" t="s">
        <v>160</v>
      </c>
      <c r="O158" s="1" t="s">
        <v>161</v>
      </c>
      <c r="P158" s="1">
        <f t="shared" si="18"/>
        <v>3057.0247933884298</v>
      </c>
      <c r="Q158" s="1">
        <v>0</v>
      </c>
      <c r="R158" s="1" t="s">
        <v>162</v>
      </c>
      <c r="S158" s="1" t="s">
        <v>163</v>
      </c>
      <c r="W158" s="2" t="s">
        <v>205</v>
      </c>
      <c r="AC158" s="1">
        <v>10</v>
      </c>
      <c r="AD158" s="1">
        <v>20</v>
      </c>
      <c r="AE158" s="1">
        <v>30</v>
      </c>
      <c r="AF158" s="1">
        <v>30</v>
      </c>
      <c r="AG158" s="1" t="s">
        <v>163</v>
      </c>
      <c r="AH158" s="7" t="s">
        <v>483</v>
      </c>
      <c r="BX158" s="1" t="s">
        <v>165</v>
      </c>
      <c r="CC158" s="1" t="s">
        <v>175</v>
      </c>
      <c r="CD158" s="3" t="s">
        <v>166</v>
      </c>
      <c r="CV158" s="3" t="s">
        <v>190</v>
      </c>
      <c r="CZ158" s="1" t="s">
        <v>187</v>
      </c>
      <c r="DB158" s="3" t="s">
        <v>168</v>
      </c>
      <c r="DC158" s="3" t="s">
        <v>169</v>
      </c>
      <c r="DM158" s="1" t="s">
        <v>176</v>
      </c>
    </row>
    <row r="159" spans="1:117" x14ac:dyDescent="0.25">
      <c r="A159" s="3" t="s">
        <v>159</v>
      </c>
      <c r="B159" s="3" t="s">
        <v>159</v>
      </c>
      <c r="C159" s="3" t="s">
        <v>159</v>
      </c>
      <c r="D159" s="6" t="s">
        <v>246</v>
      </c>
      <c r="E159" s="1" t="s">
        <v>413</v>
      </c>
      <c r="F159" s="1">
        <v>633070180</v>
      </c>
      <c r="K159" s="1" t="s">
        <v>482</v>
      </c>
      <c r="M159" s="1">
        <v>24</v>
      </c>
      <c r="N159" s="1" t="s">
        <v>160</v>
      </c>
      <c r="O159" s="1" t="s">
        <v>161</v>
      </c>
      <c r="P159" s="1">
        <f>2599/1.21</f>
        <v>2147.9338842975208</v>
      </c>
      <c r="Q159" s="1">
        <v>0</v>
      </c>
      <c r="R159" s="1" t="s">
        <v>162</v>
      </c>
      <c r="S159" s="1" t="s">
        <v>163</v>
      </c>
      <c r="W159" s="2" t="s">
        <v>206</v>
      </c>
      <c r="AC159" s="1">
        <v>10</v>
      </c>
      <c r="AD159" s="1">
        <v>20</v>
      </c>
      <c r="AE159" s="1">
        <v>30</v>
      </c>
      <c r="AF159" s="1">
        <v>30</v>
      </c>
      <c r="AG159" s="1" t="s">
        <v>163</v>
      </c>
      <c r="AH159" s="7" t="s">
        <v>483</v>
      </c>
      <c r="BX159" s="1" t="s">
        <v>182</v>
      </c>
      <c r="CC159" s="1" t="s">
        <v>175</v>
      </c>
      <c r="CD159" s="3" t="s">
        <v>166</v>
      </c>
      <c r="CV159" s="3" t="s">
        <v>190</v>
      </c>
      <c r="CZ159" s="1" t="s">
        <v>177</v>
      </c>
      <c r="DB159" s="3" t="s">
        <v>168</v>
      </c>
      <c r="DC159" s="3" t="s">
        <v>169</v>
      </c>
      <c r="DM159" s="1" t="s">
        <v>176</v>
      </c>
    </row>
    <row r="160" spans="1:117" x14ac:dyDescent="0.25">
      <c r="A160" s="3" t="s">
        <v>159</v>
      </c>
      <c r="B160" s="3" t="s">
        <v>159</v>
      </c>
      <c r="C160" s="3" t="s">
        <v>159</v>
      </c>
      <c r="D160" s="6" t="s">
        <v>246</v>
      </c>
      <c r="E160" s="1" t="s">
        <v>414</v>
      </c>
      <c r="F160" s="1">
        <v>633070181</v>
      </c>
      <c r="K160" s="1" t="s">
        <v>482</v>
      </c>
      <c r="M160" s="1">
        <v>24</v>
      </c>
      <c r="N160" s="1" t="s">
        <v>160</v>
      </c>
      <c r="O160" s="1" t="s">
        <v>161</v>
      </c>
      <c r="P160" s="1">
        <f t="shared" ref="P160:P170" si="19">2599/1.21</f>
        <v>2147.9338842975208</v>
      </c>
      <c r="Q160" s="1">
        <v>0</v>
      </c>
      <c r="R160" s="1" t="s">
        <v>162</v>
      </c>
      <c r="S160" s="1" t="s">
        <v>163</v>
      </c>
      <c r="W160" s="2" t="s">
        <v>206</v>
      </c>
      <c r="AC160" s="1">
        <v>10</v>
      </c>
      <c r="AD160" s="1">
        <v>20</v>
      </c>
      <c r="AE160" s="1">
        <v>30</v>
      </c>
      <c r="AF160" s="1">
        <v>30</v>
      </c>
      <c r="AG160" s="1" t="s">
        <v>163</v>
      </c>
      <c r="AH160" s="7" t="s">
        <v>483</v>
      </c>
      <c r="BX160" s="1" t="s">
        <v>182</v>
      </c>
      <c r="CC160" s="1" t="s">
        <v>175</v>
      </c>
      <c r="CD160" s="3" t="s">
        <v>166</v>
      </c>
      <c r="CV160" s="3" t="s">
        <v>190</v>
      </c>
      <c r="CZ160" s="1" t="s">
        <v>178</v>
      </c>
      <c r="DB160" s="3" t="s">
        <v>168</v>
      </c>
      <c r="DC160" s="3" t="s">
        <v>169</v>
      </c>
      <c r="DM160" s="1" t="s">
        <v>176</v>
      </c>
    </row>
    <row r="161" spans="1:117" x14ac:dyDescent="0.25">
      <c r="A161" s="3" t="s">
        <v>159</v>
      </c>
      <c r="B161" s="3" t="s">
        <v>159</v>
      </c>
      <c r="C161" s="3" t="s">
        <v>159</v>
      </c>
      <c r="D161" s="6" t="s">
        <v>246</v>
      </c>
      <c r="E161" s="1" t="s">
        <v>415</v>
      </c>
      <c r="F161" s="1">
        <v>633070182</v>
      </c>
      <c r="K161" s="1" t="s">
        <v>482</v>
      </c>
      <c r="M161" s="1">
        <v>24</v>
      </c>
      <c r="N161" s="1" t="s">
        <v>160</v>
      </c>
      <c r="O161" s="1" t="s">
        <v>161</v>
      </c>
      <c r="P161" s="1">
        <f t="shared" si="19"/>
        <v>2147.9338842975208</v>
      </c>
      <c r="Q161" s="1">
        <v>0</v>
      </c>
      <c r="R161" s="1" t="s">
        <v>162</v>
      </c>
      <c r="S161" s="1" t="s">
        <v>163</v>
      </c>
      <c r="W161" s="2" t="s">
        <v>206</v>
      </c>
      <c r="AC161" s="1">
        <v>10</v>
      </c>
      <c r="AD161" s="1">
        <v>20</v>
      </c>
      <c r="AE161" s="1">
        <v>30</v>
      </c>
      <c r="AF161" s="1">
        <v>30</v>
      </c>
      <c r="AG161" s="1" t="s">
        <v>163</v>
      </c>
      <c r="AH161" s="7" t="s">
        <v>483</v>
      </c>
      <c r="BX161" s="1" t="s">
        <v>182</v>
      </c>
      <c r="CC161" s="1" t="s">
        <v>175</v>
      </c>
      <c r="CD161" s="3" t="s">
        <v>166</v>
      </c>
      <c r="CV161" s="3" t="s">
        <v>190</v>
      </c>
      <c r="CZ161" s="1" t="s">
        <v>179</v>
      </c>
      <c r="DB161" s="3" t="s">
        <v>168</v>
      </c>
      <c r="DC161" s="3" t="s">
        <v>169</v>
      </c>
      <c r="DM161" s="1" t="s">
        <v>176</v>
      </c>
    </row>
    <row r="162" spans="1:117" x14ac:dyDescent="0.25">
      <c r="A162" s="3" t="s">
        <v>159</v>
      </c>
      <c r="B162" s="3" t="s">
        <v>159</v>
      </c>
      <c r="C162" s="3" t="s">
        <v>159</v>
      </c>
      <c r="D162" s="6" t="s">
        <v>246</v>
      </c>
      <c r="E162" s="1" t="s">
        <v>416</v>
      </c>
      <c r="F162" s="1">
        <v>633070183</v>
      </c>
      <c r="K162" s="1" t="s">
        <v>482</v>
      </c>
      <c r="M162" s="1">
        <v>24</v>
      </c>
      <c r="N162" s="1" t="s">
        <v>160</v>
      </c>
      <c r="O162" s="1" t="s">
        <v>161</v>
      </c>
      <c r="P162" s="1">
        <f t="shared" si="19"/>
        <v>2147.9338842975208</v>
      </c>
      <c r="Q162" s="1">
        <v>0</v>
      </c>
      <c r="R162" s="1" t="s">
        <v>162</v>
      </c>
      <c r="S162" s="1" t="s">
        <v>163</v>
      </c>
      <c r="W162" s="2" t="s">
        <v>206</v>
      </c>
      <c r="AC162" s="1">
        <v>10</v>
      </c>
      <c r="AD162" s="1">
        <v>20</v>
      </c>
      <c r="AE162" s="1">
        <v>30</v>
      </c>
      <c r="AF162" s="1">
        <v>30</v>
      </c>
      <c r="AG162" s="1" t="s">
        <v>163</v>
      </c>
      <c r="AH162" s="7" t="s">
        <v>483</v>
      </c>
      <c r="BX162" s="1" t="s">
        <v>182</v>
      </c>
      <c r="CC162" s="1" t="s">
        <v>175</v>
      </c>
      <c r="CD162" s="3" t="s">
        <v>166</v>
      </c>
      <c r="CV162" s="3" t="s">
        <v>190</v>
      </c>
      <c r="CZ162" s="1" t="s">
        <v>180</v>
      </c>
      <c r="DB162" s="3" t="s">
        <v>168</v>
      </c>
      <c r="DC162" s="3" t="s">
        <v>169</v>
      </c>
      <c r="DM162" s="1" t="s">
        <v>176</v>
      </c>
    </row>
    <row r="163" spans="1:117" x14ac:dyDescent="0.25">
      <c r="A163" s="3" t="s">
        <v>159</v>
      </c>
      <c r="B163" s="3" t="s">
        <v>159</v>
      </c>
      <c r="C163" s="3" t="s">
        <v>159</v>
      </c>
      <c r="D163" s="6" t="s">
        <v>246</v>
      </c>
      <c r="E163" s="1" t="s">
        <v>417</v>
      </c>
      <c r="F163" s="1">
        <v>633070184</v>
      </c>
      <c r="K163" s="1" t="s">
        <v>482</v>
      </c>
      <c r="M163" s="1">
        <v>24</v>
      </c>
      <c r="N163" s="1" t="s">
        <v>160</v>
      </c>
      <c r="O163" s="1" t="s">
        <v>161</v>
      </c>
      <c r="P163" s="1">
        <f t="shared" si="19"/>
        <v>2147.9338842975208</v>
      </c>
      <c r="Q163" s="1">
        <v>0</v>
      </c>
      <c r="R163" s="1" t="s">
        <v>162</v>
      </c>
      <c r="S163" s="1" t="s">
        <v>163</v>
      </c>
      <c r="W163" s="2" t="s">
        <v>206</v>
      </c>
      <c r="AC163" s="1">
        <v>10</v>
      </c>
      <c r="AD163" s="1">
        <v>20</v>
      </c>
      <c r="AE163" s="1">
        <v>30</v>
      </c>
      <c r="AF163" s="1">
        <v>30</v>
      </c>
      <c r="AG163" s="1" t="s">
        <v>163</v>
      </c>
      <c r="AH163" s="7" t="s">
        <v>483</v>
      </c>
      <c r="BX163" s="1" t="s">
        <v>182</v>
      </c>
      <c r="CC163" s="1" t="s">
        <v>175</v>
      </c>
      <c r="CD163" s="3" t="s">
        <v>166</v>
      </c>
      <c r="CV163" s="3" t="s">
        <v>190</v>
      </c>
      <c r="CZ163" s="1" t="s">
        <v>181</v>
      </c>
      <c r="DB163" s="3" t="s">
        <v>168</v>
      </c>
      <c r="DC163" s="3" t="s">
        <v>169</v>
      </c>
      <c r="DM163" s="1" t="s">
        <v>176</v>
      </c>
    </row>
    <row r="164" spans="1:117" x14ac:dyDescent="0.25">
      <c r="A164" s="3" t="s">
        <v>159</v>
      </c>
      <c r="B164" s="3" t="s">
        <v>159</v>
      </c>
      <c r="C164" s="3" t="s">
        <v>159</v>
      </c>
      <c r="D164" s="6" t="s">
        <v>246</v>
      </c>
      <c r="E164" s="1" t="s">
        <v>418</v>
      </c>
      <c r="F164" s="1">
        <v>633070185</v>
      </c>
      <c r="K164" s="1" t="s">
        <v>482</v>
      </c>
      <c r="M164" s="1">
        <v>24</v>
      </c>
      <c r="N164" s="1" t="s">
        <v>160</v>
      </c>
      <c r="O164" s="1" t="s">
        <v>161</v>
      </c>
      <c r="P164" s="1">
        <f t="shared" si="19"/>
        <v>2147.9338842975208</v>
      </c>
      <c r="Q164" s="1">
        <v>0</v>
      </c>
      <c r="R164" s="1" t="s">
        <v>162</v>
      </c>
      <c r="S164" s="1" t="s">
        <v>163</v>
      </c>
      <c r="W164" s="2" t="s">
        <v>206</v>
      </c>
      <c r="AC164" s="1">
        <v>10</v>
      </c>
      <c r="AD164" s="1">
        <v>20</v>
      </c>
      <c r="AE164" s="1">
        <v>30</v>
      </c>
      <c r="AF164" s="1">
        <v>30</v>
      </c>
      <c r="AG164" s="1" t="s">
        <v>163</v>
      </c>
      <c r="AH164" s="7" t="s">
        <v>483</v>
      </c>
      <c r="BX164" s="1" t="s">
        <v>182</v>
      </c>
      <c r="CC164" s="1" t="s">
        <v>175</v>
      </c>
      <c r="CD164" s="3" t="s">
        <v>166</v>
      </c>
      <c r="CV164" s="3" t="s">
        <v>190</v>
      </c>
      <c r="CZ164" s="1" t="s">
        <v>187</v>
      </c>
      <c r="DB164" s="3" t="s">
        <v>168</v>
      </c>
      <c r="DC164" s="3" t="s">
        <v>169</v>
      </c>
      <c r="DM164" s="1" t="s">
        <v>176</v>
      </c>
    </row>
    <row r="165" spans="1:117" x14ac:dyDescent="0.25">
      <c r="A165" s="3" t="s">
        <v>159</v>
      </c>
      <c r="B165" s="3" t="s">
        <v>159</v>
      </c>
      <c r="C165" s="3" t="s">
        <v>159</v>
      </c>
      <c r="D165" s="6" t="s">
        <v>247</v>
      </c>
      <c r="E165" s="1" t="s">
        <v>419</v>
      </c>
      <c r="F165" s="1">
        <v>633070190</v>
      </c>
      <c r="K165" s="1" t="s">
        <v>482</v>
      </c>
      <c r="M165" s="1">
        <v>24</v>
      </c>
      <c r="N165" s="1" t="s">
        <v>160</v>
      </c>
      <c r="O165" s="1" t="s">
        <v>161</v>
      </c>
      <c r="P165" s="1">
        <f t="shared" si="19"/>
        <v>2147.9338842975208</v>
      </c>
      <c r="Q165" s="1">
        <v>0</v>
      </c>
      <c r="R165" s="1" t="s">
        <v>162</v>
      </c>
      <c r="S165" s="1" t="s">
        <v>163</v>
      </c>
      <c r="W165" s="2" t="s">
        <v>206</v>
      </c>
      <c r="AC165" s="1">
        <v>10</v>
      </c>
      <c r="AD165" s="1">
        <v>20</v>
      </c>
      <c r="AE165" s="1">
        <v>30</v>
      </c>
      <c r="AF165" s="1">
        <v>30</v>
      </c>
      <c r="AG165" s="1" t="s">
        <v>163</v>
      </c>
      <c r="AH165" s="7" t="s">
        <v>483</v>
      </c>
      <c r="BX165" s="1" t="s">
        <v>164</v>
      </c>
      <c r="CC165" s="1" t="s">
        <v>175</v>
      </c>
      <c r="CD165" s="3" t="s">
        <v>166</v>
      </c>
      <c r="CV165" s="3" t="s">
        <v>190</v>
      </c>
      <c r="CZ165" s="1" t="s">
        <v>177</v>
      </c>
      <c r="DB165" s="3" t="s">
        <v>168</v>
      </c>
      <c r="DC165" s="3" t="s">
        <v>169</v>
      </c>
      <c r="DM165" s="1" t="s">
        <v>176</v>
      </c>
    </row>
    <row r="166" spans="1:117" x14ac:dyDescent="0.25">
      <c r="A166" s="3" t="s">
        <v>159</v>
      </c>
      <c r="B166" s="3" t="s">
        <v>159</v>
      </c>
      <c r="C166" s="3" t="s">
        <v>159</v>
      </c>
      <c r="D166" s="6" t="s">
        <v>247</v>
      </c>
      <c r="E166" s="1" t="s">
        <v>420</v>
      </c>
      <c r="F166" s="1">
        <v>633070191</v>
      </c>
      <c r="K166" s="1" t="s">
        <v>482</v>
      </c>
      <c r="M166" s="1">
        <v>24</v>
      </c>
      <c r="N166" s="1" t="s">
        <v>160</v>
      </c>
      <c r="O166" s="1" t="s">
        <v>161</v>
      </c>
      <c r="P166" s="1">
        <f t="shared" si="19"/>
        <v>2147.9338842975208</v>
      </c>
      <c r="Q166" s="1">
        <v>0</v>
      </c>
      <c r="R166" s="1" t="s">
        <v>162</v>
      </c>
      <c r="S166" s="1" t="s">
        <v>163</v>
      </c>
      <c r="W166" s="2" t="s">
        <v>206</v>
      </c>
      <c r="AC166" s="1">
        <v>10</v>
      </c>
      <c r="AD166" s="1">
        <v>20</v>
      </c>
      <c r="AE166" s="1">
        <v>30</v>
      </c>
      <c r="AF166" s="1">
        <v>30</v>
      </c>
      <c r="AG166" s="1" t="s">
        <v>163</v>
      </c>
      <c r="AH166" s="7" t="s">
        <v>483</v>
      </c>
      <c r="BX166" s="1" t="s">
        <v>164</v>
      </c>
      <c r="CC166" s="1" t="s">
        <v>175</v>
      </c>
      <c r="CD166" s="3" t="s">
        <v>166</v>
      </c>
      <c r="CV166" s="3" t="s">
        <v>190</v>
      </c>
      <c r="CZ166" s="1" t="s">
        <v>178</v>
      </c>
      <c r="DB166" s="3" t="s">
        <v>168</v>
      </c>
      <c r="DC166" s="3" t="s">
        <v>169</v>
      </c>
      <c r="DM166" s="1" t="s">
        <v>176</v>
      </c>
    </row>
    <row r="167" spans="1:117" x14ac:dyDescent="0.25">
      <c r="A167" s="3" t="s">
        <v>159</v>
      </c>
      <c r="B167" s="3" t="s">
        <v>159</v>
      </c>
      <c r="C167" s="3" t="s">
        <v>159</v>
      </c>
      <c r="D167" s="6" t="s">
        <v>247</v>
      </c>
      <c r="E167" s="1" t="s">
        <v>421</v>
      </c>
      <c r="F167" s="1">
        <v>633070192</v>
      </c>
      <c r="K167" s="1" t="s">
        <v>482</v>
      </c>
      <c r="M167" s="1">
        <v>24</v>
      </c>
      <c r="N167" s="1" t="s">
        <v>160</v>
      </c>
      <c r="O167" s="1" t="s">
        <v>161</v>
      </c>
      <c r="P167" s="1">
        <f t="shared" si="19"/>
        <v>2147.9338842975208</v>
      </c>
      <c r="Q167" s="1">
        <v>0</v>
      </c>
      <c r="R167" s="1" t="s">
        <v>162</v>
      </c>
      <c r="S167" s="1" t="s">
        <v>163</v>
      </c>
      <c r="W167" s="2" t="s">
        <v>206</v>
      </c>
      <c r="AC167" s="1">
        <v>10</v>
      </c>
      <c r="AD167" s="1">
        <v>20</v>
      </c>
      <c r="AE167" s="1">
        <v>30</v>
      </c>
      <c r="AF167" s="1">
        <v>30</v>
      </c>
      <c r="AG167" s="1" t="s">
        <v>163</v>
      </c>
      <c r="AH167" s="7" t="s">
        <v>483</v>
      </c>
      <c r="BX167" s="1" t="s">
        <v>164</v>
      </c>
      <c r="CC167" s="1" t="s">
        <v>175</v>
      </c>
      <c r="CD167" s="3" t="s">
        <v>166</v>
      </c>
      <c r="CV167" s="3" t="s">
        <v>190</v>
      </c>
      <c r="CZ167" s="1" t="s">
        <v>179</v>
      </c>
      <c r="DB167" s="3" t="s">
        <v>168</v>
      </c>
      <c r="DC167" s="3" t="s">
        <v>169</v>
      </c>
      <c r="DM167" s="1" t="s">
        <v>176</v>
      </c>
    </row>
    <row r="168" spans="1:117" x14ac:dyDescent="0.25">
      <c r="A168" s="3" t="s">
        <v>159</v>
      </c>
      <c r="B168" s="3" t="s">
        <v>159</v>
      </c>
      <c r="C168" s="3" t="s">
        <v>159</v>
      </c>
      <c r="D168" s="6" t="s">
        <v>247</v>
      </c>
      <c r="E168" s="1" t="s">
        <v>422</v>
      </c>
      <c r="F168" s="1">
        <v>633070193</v>
      </c>
      <c r="K168" s="1" t="s">
        <v>482</v>
      </c>
      <c r="M168" s="1">
        <v>24</v>
      </c>
      <c r="N168" s="1" t="s">
        <v>160</v>
      </c>
      <c r="O168" s="1" t="s">
        <v>161</v>
      </c>
      <c r="P168" s="1">
        <f t="shared" si="19"/>
        <v>2147.9338842975208</v>
      </c>
      <c r="Q168" s="1">
        <v>0</v>
      </c>
      <c r="R168" s="1" t="s">
        <v>162</v>
      </c>
      <c r="S168" s="1" t="s">
        <v>163</v>
      </c>
      <c r="W168" s="2" t="s">
        <v>206</v>
      </c>
      <c r="AC168" s="1">
        <v>10</v>
      </c>
      <c r="AD168" s="1">
        <v>20</v>
      </c>
      <c r="AE168" s="1">
        <v>30</v>
      </c>
      <c r="AF168" s="1">
        <v>30</v>
      </c>
      <c r="AG168" s="1" t="s">
        <v>163</v>
      </c>
      <c r="AH168" s="7" t="s">
        <v>483</v>
      </c>
      <c r="BX168" s="1" t="s">
        <v>164</v>
      </c>
      <c r="CC168" s="1" t="s">
        <v>175</v>
      </c>
      <c r="CD168" s="3" t="s">
        <v>166</v>
      </c>
      <c r="CV168" s="3" t="s">
        <v>190</v>
      </c>
      <c r="CZ168" s="1" t="s">
        <v>180</v>
      </c>
      <c r="DB168" s="3" t="s">
        <v>168</v>
      </c>
      <c r="DC168" s="3" t="s">
        <v>169</v>
      </c>
      <c r="DM168" s="1" t="s">
        <v>176</v>
      </c>
    </row>
    <row r="169" spans="1:117" x14ac:dyDescent="0.25">
      <c r="A169" s="3" t="s">
        <v>159</v>
      </c>
      <c r="B169" s="3" t="s">
        <v>159</v>
      </c>
      <c r="C169" s="3" t="s">
        <v>159</v>
      </c>
      <c r="D169" s="6" t="s">
        <v>247</v>
      </c>
      <c r="E169" s="1" t="s">
        <v>423</v>
      </c>
      <c r="F169" s="1">
        <v>633070194</v>
      </c>
      <c r="K169" s="1" t="s">
        <v>482</v>
      </c>
      <c r="M169" s="1">
        <v>24</v>
      </c>
      <c r="N169" s="1" t="s">
        <v>160</v>
      </c>
      <c r="O169" s="1" t="s">
        <v>161</v>
      </c>
      <c r="P169" s="1">
        <f t="shared" si="19"/>
        <v>2147.9338842975208</v>
      </c>
      <c r="Q169" s="1">
        <v>0</v>
      </c>
      <c r="R169" s="1" t="s">
        <v>162</v>
      </c>
      <c r="S169" s="1" t="s">
        <v>163</v>
      </c>
      <c r="W169" s="2" t="s">
        <v>206</v>
      </c>
      <c r="AC169" s="1">
        <v>10</v>
      </c>
      <c r="AD169" s="1">
        <v>20</v>
      </c>
      <c r="AE169" s="1">
        <v>30</v>
      </c>
      <c r="AF169" s="1">
        <v>30</v>
      </c>
      <c r="AG169" s="1" t="s">
        <v>163</v>
      </c>
      <c r="AH169" s="7" t="s">
        <v>483</v>
      </c>
      <c r="BX169" s="1" t="s">
        <v>164</v>
      </c>
      <c r="CC169" s="1" t="s">
        <v>175</v>
      </c>
      <c r="CD169" s="3" t="s">
        <v>166</v>
      </c>
      <c r="CV169" s="3" t="s">
        <v>190</v>
      </c>
      <c r="CZ169" s="1" t="s">
        <v>181</v>
      </c>
      <c r="DB169" s="3" t="s">
        <v>168</v>
      </c>
      <c r="DC169" s="3" t="s">
        <v>169</v>
      </c>
      <c r="DM169" s="1" t="s">
        <v>176</v>
      </c>
    </row>
    <row r="170" spans="1:117" x14ac:dyDescent="0.25">
      <c r="A170" s="3" t="s">
        <v>159</v>
      </c>
      <c r="B170" s="3" t="s">
        <v>159</v>
      </c>
      <c r="C170" s="3" t="s">
        <v>159</v>
      </c>
      <c r="D170" s="6" t="s">
        <v>247</v>
      </c>
      <c r="E170" s="1" t="s">
        <v>424</v>
      </c>
      <c r="F170" s="1">
        <v>633070195</v>
      </c>
      <c r="K170" s="1" t="s">
        <v>482</v>
      </c>
      <c r="M170" s="1">
        <v>24</v>
      </c>
      <c r="N170" s="1" t="s">
        <v>160</v>
      </c>
      <c r="O170" s="1" t="s">
        <v>161</v>
      </c>
      <c r="P170" s="1">
        <f t="shared" si="19"/>
        <v>2147.9338842975208</v>
      </c>
      <c r="Q170" s="1">
        <v>0</v>
      </c>
      <c r="R170" s="1" t="s">
        <v>162</v>
      </c>
      <c r="S170" s="1" t="s">
        <v>163</v>
      </c>
      <c r="W170" s="2" t="s">
        <v>206</v>
      </c>
      <c r="AC170" s="1">
        <v>10</v>
      </c>
      <c r="AD170" s="1">
        <v>20</v>
      </c>
      <c r="AE170" s="1">
        <v>30</v>
      </c>
      <c r="AF170" s="1">
        <v>30</v>
      </c>
      <c r="AG170" s="1" t="s">
        <v>163</v>
      </c>
      <c r="AH170" s="7" t="s">
        <v>483</v>
      </c>
      <c r="BX170" s="1" t="s">
        <v>164</v>
      </c>
      <c r="CC170" s="1" t="s">
        <v>175</v>
      </c>
      <c r="CD170" s="3" t="s">
        <v>166</v>
      </c>
      <c r="CV170" s="3" t="s">
        <v>190</v>
      </c>
      <c r="CZ170" s="1" t="s">
        <v>187</v>
      </c>
      <c r="DB170" s="3" t="s">
        <v>168</v>
      </c>
      <c r="DC170" s="3" t="s">
        <v>169</v>
      </c>
      <c r="DM170" s="1" t="s">
        <v>176</v>
      </c>
    </row>
    <row r="171" spans="1:117" x14ac:dyDescent="0.25">
      <c r="A171" s="3" t="s">
        <v>159</v>
      </c>
      <c r="B171" s="3" t="s">
        <v>159</v>
      </c>
      <c r="C171" s="3" t="s">
        <v>159</v>
      </c>
      <c r="D171" s="6" t="s">
        <v>248</v>
      </c>
      <c r="E171" s="1" t="s">
        <v>425</v>
      </c>
      <c r="F171" s="1">
        <v>633070540</v>
      </c>
      <c r="K171" s="1" t="s">
        <v>482</v>
      </c>
      <c r="M171" s="1">
        <v>24</v>
      </c>
      <c r="N171" s="1" t="s">
        <v>160</v>
      </c>
      <c r="O171" s="1" t="s">
        <v>161</v>
      </c>
      <c r="P171" s="1">
        <f>4699/1.21</f>
        <v>3883.4710743801652</v>
      </c>
      <c r="Q171" s="1">
        <v>0</v>
      </c>
      <c r="R171" s="1" t="s">
        <v>162</v>
      </c>
      <c r="S171" s="1" t="s">
        <v>163</v>
      </c>
      <c r="W171" s="2" t="s">
        <v>208</v>
      </c>
      <c r="AC171" s="1">
        <v>10</v>
      </c>
      <c r="AD171" s="1">
        <v>20</v>
      </c>
      <c r="AE171" s="1">
        <v>30</v>
      </c>
      <c r="AF171" s="1">
        <v>30</v>
      </c>
      <c r="AG171" s="1" t="s">
        <v>163</v>
      </c>
      <c r="AH171" s="7" t="s">
        <v>483</v>
      </c>
      <c r="BX171" s="1" t="s">
        <v>207</v>
      </c>
      <c r="CC171" s="1" t="s">
        <v>175</v>
      </c>
      <c r="CD171" s="3" t="s">
        <v>166</v>
      </c>
      <c r="CV171" s="3" t="s">
        <v>167</v>
      </c>
      <c r="CZ171" s="1" t="s">
        <v>177</v>
      </c>
      <c r="DB171" s="3" t="s">
        <v>168</v>
      </c>
      <c r="DC171" s="3" t="s">
        <v>169</v>
      </c>
      <c r="DM171" s="1" t="s">
        <v>176</v>
      </c>
    </row>
    <row r="172" spans="1:117" x14ac:dyDescent="0.25">
      <c r="A172" s="3" t="s">
        <v>159</v>
      </c>
      <c r="B172" s="3" t="s">
        <v>159</v>
      </c>
      <c r="C172" s="3" t="s">
        <v>159</v>
      </c>
      <c r="D172" s="6" t="s">
        <v>248</v>
      </c>
      <c r="E172" s="1" t="s">
        <v>426</v>
      </c>
      <c r="F172" s="1">
        <v>633070541</v>
      </c>
      <c r="K172" s="1" t="s">
        <v>482</v>
      </c>
      <c r="M172" s="1">
        <v>24</v>
      </c>
      <c r="N172" s="1" t="s">
        <v>160</v>
      </c>
      <c r="O172" s="1" t="s">
        <v>161</v>
      </c>
      <c r="P172" s="1">
        <f t="shared" ref="P172:P182" si="20">4699/1.21</f>
        <v>3883.4710743801652</v>
      </c>
      <c r="Q172" s="1">
        <v>0</v>
      </c>
      <c r="R172" s="1" t="s">
        <v>162</v>
      </c>
      <c r="S172" s="1" t="s">
        <v>163</v>
      </c>
      <c r="W172" s="2" t="s">
        <v>208</v>
      </c>
      <c r="AC172" s="1">
        <v>10</v>
      </c>
      <c r="AD172" s="1">
        <v>20</v>
      </c>
      <c r="AE172" s="1">
        <v>30</v>
      </c>
      <c r="AF172" s="1">
        <v>30</v>
      </c>
      <c r="AG172" s="1" t="s">
        <v>163</v>
      </c>
      <c r="AH172" s="7" t="s">
        <v>483</v>
      </c>
      <c r="BX172" s="1" t="s">
        <v>207</v>
      </c>
      <c r="CC172" s="1" t="s">
        <v>175</v>
      </c>
      <c r="CD172" s="3" t="s">
        <v>166</v>
      </c>
      <c r="CV172" s="3" t="s">
        <v>167</v>
      </c>
      <c r="CZ172" s="1" t="s">
        <v>178</v>
      </c>
      <c r="DB172" s="3" t="s">
        <v>168</v>
      </c>
      <c r="DC172" s="3" t="s">
        <v>169</v>
      </c>
      <c r="DM172" s="1" t="s">
        <v>176</v>
      </c>
    </row>
    <row r="173" spans="1:117" x14ac:dyDescent="0.25">
      <c r="A173" s="3" t="s">
        <v>159</v>
      </c>
      <c r="B173" s="3" t="s">
        <v>159</v>
      </c>
      <c r="C173" s="3" t="s">
        <v>159</v>
      </c>
      <c r="D173" s="6" t="s">
        <v>248</v>
      </c>
      <c r="E173" s="1" t="s">
        <v>427</v>
      </c>
      <c r="F173" s="1">
        <v>633070542</v>
      </c>
      <c r="K173" s="1" t="s">
        <v>482</v>
      </c>
      <c r="M173" s="1">
        <v>24</v>
      </c>
      <c r="N173" s="1" t="s">
        <v>160</v>
      </c>
      <c r="O173" s="1" t="s">
        <v>161</v>
      </c>
      <c r="P173" s="1">
        <f t="shared" si="20"/>
        <v>3883.4710743801652</v>
      </c>
      <c r="Q173" s="1">
        <v>0</v>
      </c>
      <c r="R173" s="1" t="s">
        <v>162</v>
      </c>
      <c r="S173" s="1" t="s">
        <v>163</v>
      </c>
      <c r="W173" s="2" t="s">
        <v>208</v>
      </c>
      <c r="AC173" s="1">
        <v>10</v>
      </c>
      <c r="AD173" s="1">
        <v>20</v>
      </c>
      <c r="AE173" s="1">
        <v>30</v>
      </c>
      <c r="AF173" s="1">
        <v>30</v>
      </c>
      <c r="AG173" s="1" t="s">
        <v>163</v>
      </c>
      <c r="AH173" s="7" t="s">
        <v>483</v>
      </c>
      <c r="BX173" s="1" t="s">
        <v>207</v>
      </c>
      <c r="CC173" s="1" t="s">
        <v>175</v>
      </c>
      <c r="CD173" s="3" t="s">
        <v>166</v>
      </c>
      <c r="CV173" s="3" t="s">
        <v>167</v>
      </c>
      <c r="CZ173" s="1" t="s">
        <v>179</v>
      </c>
      <c r="DB173" s="3" t="s">
        <v>168</v>
      </c>
      <c r="DC173" s="3" t="s">
        <v>169</v>
      </c>
      <c r="DM173" s="1" t="s">
        <v>176</v>
      </c>
    </row>
    <row r="174" spans="1:117" x14ac:dyDescent="0.25">
      <c r="A174" s="3" t="s">
        <v>159</v>
      </c>
      <c r="B174" s="3" t="s">
        <v>159</v>
      </c>
      <c r="C174" s="3" t="s">
        <v>159</v>
      </c>
      <c r="D174" s="6" t="s">
        <v>248</v>
      </c>
      <c r="E174" s="1" t="s">
        <v>428</v>
      </c>
      <c r="F174" s="1">
        <v>633070543</v>
      </c>
      <c r="K174" s="1" t="s">
        <v>482</v>
      </c>
      <c r="M174" s="1">
        <v>24</v>
      </c>
      <c r="N174" s="1" t="s">
        <v>160</v>
      </c>
      <c r="O174" s="1" t="s">
        <v>161</v>
      </c>
      <c r="P174" s="1">
        <f t="shared" si="20"/>
        <v>3883.4710743801652</v>
      </c>
      <c r="Q174" s="1">
        <v>0</v>
      </c>
      <c r="R174" s="1" t="s">
        <v>162</v>
      </c>
      <c r="S174" s="1" t="s">
        <v>163</v>
      </c>
      <c r="W174" s="2" t="s">
        <v>208</v>
      </c>
      <c r="AC174" s="1">
        <v>10</v>
      </c>
      <c r="AD174" s="1">
        <v>20</v>
      </c>
      <c r="AE174" s="1">
        <v>30</v>
      </c>
      <c r="AF174" s="1">
        <v>30</v>
      </c>
      <c r="AG174" s="1" t="s">
        <v>163</v>
      </c>
      <c r="AH174" s="7" t="s">
        <v>483</v>
      </c>
      <c r="BX174" s="1" t="s">
        <v>207</v>
      </c>
      <c r="CC174" s="1" t="s">
        <v>175</v>
      </c>
      <c r="CD174" s="3" t="s">
        <v>166</v>
      </c>
      <c r="CV174" s="3" t="s">
        <v>167</v>
      </c>
      <c r="CZ174" s="1" t="s">
        <v>180</v>
      </c>
      <c r="DB174" s="3" t="s">
        <v>168</v>
      </c>
      <c r="DC174" s="3" t="s">
        <v>169</v>
      </c>
      <c r="DM174" s="1" t="s">
        <v>176</v>
      </c>
    </row>
    <row r="175" spans="1:117" x14ac:dyDescent="0.25">
      <c r="A175" s="3" t="s">
        <v>159</v>
      </c>
      <c r="B175" s="3" t="s">
        <v>159</v>
      </c>
      <c r="C175" s="3" t="s">
        <v>159</v>
      </c>
      <c r="D175" s="6" t="s">
        <v>248</v>
      </c>
      <c r="E175" s="1" t="s">
        <v>429</v>
      </c>
      <c r="F175" s="1">
        <v>633070544</v>
      </c>
      <c r="K175" s="1" t="s">
        <v>482</v>
      </c>
      <c r="M175" s="1">
        <v>24</v>
      </c>
      <c r="N175" s="1" t="s">
        <v>160</v>
      </c>
      <c r="O175" s="1" t="s">
        <v>161</v>
      </c>
      <c r="P175" s="1">
        <f t="shared" si="20"/>
        <v>3883.4710743801652</v>
      </c>
      <c r="Q175" s="1">
        <v>0</v>
      </c>
      <c r="R175" s="1" t="s">
        <v>162</v>
      </c>
      <c r="S175" s="1" t="s">
        <v>163</v>
      </c>
      <c r="W175" s="2" t="s">
        <v>208</v>
      </c>
      <c r="AC175" s="1">
        <v>10</v>
      </c>
      <c r="AD175" s="1">
        <v>20</v>
      </c>
      <c r="AE175" s="1">
        <v>30</v>
      </c>
      <c r="AF175" s="1">
        <v>30</v>
      </c>
      <c r="AG175" s="1" t="s">
        <v>163</v>
      </c>
      <c r="AH175" s="7" t="s">
        <v>483</v>
      </c>
      <c r="BX175" s="1" t="s">
        <v>207</v>
      </c>
      <c r="CC175" s="1" t="s">
        <v>175</v>
      </c>
      <c r="CD175" s="3" t="s">
        <v>166</v>
      </c>
      <c r="CV175" s="3" t="s">
        <v>167</v>
      </c>
      <c r="CZ175" s="1" t="s">
        <v>181</v>
      </c>
      <c r="DB175" s="3" t="s">
        <v>168</v>
      </c>
      <c r="DC175" s="3" t="s">
        <v>169</v>
      </c>
      <c r="DM175" s="1" t="s">
        <v>176</v>
      </c>
    </row>
    <row r="176" spans="1:117" x14ac:dyDescent="0.25">
      <c r="A176" s="3" t="s">
        <v>159</v>
      </c>
      <c r="B176" s="3" t="s">
        <v>159</v>
      </c>
      <c r="C176" s="3" t="s">
        <v>159</v>
      </c>
      <c r="D176" s="6" t="s">
        <v>248</v>
      </c>
      <c r="E176" s="1" t="s">
        <v>430</v>
      </c>
      <c r="F176" s="1">
        <v>633070545</v>
      </c>
      <c r="K176" s="1" t="s">
        <v>482</v>
      </c>
      <c r="M176" s="1">
        <v>24</v>
      </c>
      <c r="N176" s="1" t="s">
        <v>160</v>
      </c>
      <c r="O176" s="1" t="s">
        <v>161</v>
      </c>
      <c r="P176" s="1">
        <f t="shared" si="20"/>
        <v>3883.4710743801652</v>
      </c>
      <c r="Q176" s="1">
        <v>0</v>
      </c>
      <c r="R176" s="1" t="s">
        <v>162</v>
      </c>
      <c r="S176" s="1" t="s">
        <v>163</v>
      </c>
      <c r="W176" s="2" t="s">
        <v>208</v>
      </c>
      <c r="AC176" s="1">
        <v>10</v>
      </c>
      <c r="AD176" s="1">
        <v>20</v>
      </c>
      <c r="AE176" s="1">
        <v>30</v>
      </c>
      <c r="AF176" s="1">
        <v>30</v>
      </c>
      <c r="AG176" s="1" t="s">
        <v>163</v>
      </c>
      <c r="AH176" s="7" t="s">
        <v>483</v>
      </c>
      <c r="BX176" s="1" t="s">
        <v>207</v>
      </c>
      <c r="CC176" s="1" t="s">
        <v>175</v>
      </c>
      <c r="CD176" s="3" t="s">
        <v>166</v>
      </c>
      <c r="CV176" s="3" t="s">
        <v>167</v>
      </c>
      <c r="CZ176" s="1" t="s">
        <v>187</v>
      </c>
      <c r="DB176" s="3" t="s">
        <v>168</v>
      </c>
      <c r="DC176" s="3" t="s">
        <v>169</v>
      </c>
      <c r="DM176" s="1" t="s">
        <v>176</v>
      </c>
    </row>
    <row r="177" spans="1:117" x14ac:dyDescent="0.25">
      <c r="A177" s="3" t="s">
        <v>159</v>
      </c>
      <c r="B177" s="3" t="s">
        <v>159</v>
      </c>
      <c r="C177" s="3" t="s">
        <v>159</v>
      </c>
      <c r="D177" s="6" t="s">
        <v>249</v>
      </c>
      <c r="E177" s="1" t="s">
        <v>431</v>
      </c>
      <c r="F177" s="1">
        <v>633070550</v>
      </c>
      <c r="K177" s="1" t="s">
        <v>482</v>
      </c>
      <c r="M177" s="1">
        <v>24</v>
      </c>
      <c r="N177" s="1" t="s">
        <v>160</v>
      </c>
      <c r="O177" s="1" t="s">
        <v>161</v>
      </c>
      <c r="P177" s="1">
        <f t="shared" si="20"/>
        <v>3883.4710743801652</v>
      </c>
      <c r="Q177" s="1">
        <v>0</v>
      </c>
      <c r="R177" s="1" t="s">
        <v>162</v>
      </c>
      <c r="S177" s="1" t="s">
        <v>163</v>
      </c>
      <c r="W177" s="2" t="s">
        <v>208</v>
      </c>
      <c r="AC177" s="1">
        <v>10</v>
      </c>
      <c r="AD177" s="1">
        <v>20</v>
      </c>
      <c r="AE177" s="1">
        <v>30</v>
      </c>
      <c r="AF177" s="1">
        <v>30</v>
      </c>
      <c r="AG177" s="1" t="s">
        <v>163</v>
      </c>
      <c r="AH177" s="7" t="s">
        <v>483</v>
      </c>
      <c r="BX177" s="1" t="s">
        <v>165</v>
      </c>
      <c r="CC177" s="1" t="s">
        <v>175</v>
      </c>
      <c r="CD177" s="3" t="s">
        <v>166</v>
      </c>
      <c r="CV177" s="3" t="s">
        <v>167</v>
      </c>
      <c r="CZ177" s="1" t="s">
        <v>177</v>
      </c>
      <c r="DB177" s="3" t="s">
        <v>168</v>
      </c>
      <c r="DC177" s="3" t="s">
        <v>169</v>
      </c>
      <c r="DM177" s="1" t="s">
        <v>176</v>
      </c>
    </row>
    <row r="178" spans="1:117" x14ac:dyDescent="0.25">
      <c r="A178" s="3" t="s">
        <v>159</v>
      </c>
      <c r="B178" s="3" t="s">
        <v>159</v>
      </c>
      <c r="C178" s="3" t="s">
        <v>159</v>
      </c>
      <c r="D178" s="6" t="s">
        <v>249</v>
      </c>
      <c r="E178" s="1" t="s">
        <v>432</v>
      </c>
      <c r="F178" s="1">
        <v>633070551</v>
      </c>
      <c r="K178" s="1" t="s">
        <v>482</v>
      </c>
      <c r="M178" s="1">
        <v>24</v>
      </c>
      <c r="N178" s="1" t="s">
        <v>160</v>
      </c>
      <c r="O178" s="1" t="s">
        <v>161</v>
      </c>
      <c r="P178" s="1">
        <f t="shared" si="20"/>
        <v>3883.4710743801652</v>
      </c>
      <c r="Q178" s="1">
        <v>0</v>
      </c>
      <c r="R178" s="1" t="s">
        <v>162</v>
      </c>
      <c r="S178" s="1" t="s">
        <v>163</v>
      </c>
      <c r="W178" s="2" t="s">
        <v>208</v>
      </c>
      <c r="AC178" s="1">
        <v>10</v>
      </c>
      <c r="AD178" s="1">
        <v>20</v>
      </c>
      <c r="AE178" s="1">
        <v>30</v>
      </c>
      <c r="AF178" s="1">
        <v>30</v>
      </c>
      <c r="AG178" s="1" t="s">
        <v>163</v>
      </c>
      <c r="AH178" s="7" t="s">
        <v>483</v>
      </c>
      <c r="BX178" s="1" t="s">
        <v>165</v>
      </c>
      <c r="CC178" s="1" t="s">
        <v>175</v>
      </c>
      <c r="CD178" s="3" t="s">
        <v>166</v>
      </c>
      <c r="CV178" s="3" t="s">
        <v>167</v>
      </c>
      <c r="CZ178" s="1" t="s">
        <v>178</v>
      </c>
      <c r="DB178" s="3" t="s">
        <v>168</v>
      </c>
      <c r="DC178" s="3" t="s">
        <v>169</v>
      </c>
      <c r="DM178" s="1" t="s">
        <v>176</v>
      </c>
    </row>
    <row r="179" spans="1:117" x14ac:dyDescent="0.25">
      <c r="A179" s="3" t="s">
        <v>159</v>
      </c>
      <c r="B179" s="3" t="s">
        <v>159</v>
      </c>
      <c r="C179" s="3" t="s">
        <v>159</v>
      </c>
      <c r="D179" s="6" t="s">
        <v>249</v>
      </c>
      <c r="E179" s="1" t="s">
        <v>433</v>
      </c>
      <c r="F179" s="1">
        <v>633070552</v>
      </c>
      <c r="K179" s="1" t="s">
        <v>482</v>
      </c>
      <c r="M179" s="1">
        <v>24</v>
      </c>
      <c r="N179" s="1" t="s">
        <v>160</v>
      </c>
      <c r="O179" s="1" t="s">
        <v>161</v>
      </c>
      <c r="P179" s="1">
        <f t="shared" si="20"/>
        <v>3883.4710743801652</v>
      </c>
      <c r="Q179" s="1">
        <v>0</v>
      </c>
      <c r="R179" s="1" t="s">
        <v>162</v>
      </c>
      <c r="S179" s="1" t="s">
        <v>163</v>
      </c>
      <c r="W179" s="2" t="s">
        <v>208</v>
      </c>
      <c r="AC179" s="1">
        <v>10</v>
      </c>
      <c r="AD179" s="1">
        <v>20</v>
      </c>
      <c r="AE179" s="1">
        <v>30</v>
      </c>
      <c r="AF179" s="1">
        <v>30</v>
      </c>
      <c r="AG179" s="1" t="s">
        <v>163</v>
      </c>
      <c r="AH179" s="7" t="s">
        <v>483</v>
      </c>
      <c r="BX179" s="1" t="s">
        <v>165</v>
      </c>
      <c r="CC179" s="1" t="s">
        <v>175</v>
      </c>
      <c r="CD179" s="3" t="s">
        <v>166</v>
      </c>
      <c r="CV179" s="3" t="s">
        <v>167</v>
      </c>
      <c r="CZ179" s="1" t="s">
        <v>179</v>
      </c>
      <c r="DB179" s="3" t="s">
        <v>168</v>
      </c>
      <c r="DC179" s="3" t="s">
        <v>169</v>
      </c>
      <c r="DM179" s="1" t="s">
        <v>176</v>
      </c>
    </row>
    <row r="180" spans="1:117" x14ac:dyDescent="0.25">
      <c r="A180" s="3" t="s">
        <v>159</v>
      </c>
      <c r="B180" s="3" t="s">
        <v>159</v>
      </c>
      <c r="C180" s="3" t="s">
        <v>159</v>
      </c>
      <c r="D180" s="6" t="s">
        <v>249</v>
      </c>
      <c r="E180" s="1" t="s">
        <v>434</v>
      </c>
      <c r="F180" s="1">
        <v>633070553</v>
      </c>
      <c r="K180" s="1" t="s">
        <v>482</v>
      </c>
      <c r="M180" s="1">
        <v>24</v>
      </c>
      <c r="N180" s="1" t="s">
        <v>160</v>
      </c>
      <c r="O180" s="1" t="s">
        <v>161</v>
      </c>
      <c r="P180" s="1">
        <f t="shared" si="20"/>
        <v>3883.4710743801652</v>
      </c>
      <c r="Q180" s="1">
        <v>0</v>
      </c>
      <c r="R180" s="1" t="s">
        <v>162</v>
      </c>
      <c r="S180" s="1" t="s">
        <v>163</v>
      </c>
      <c r="W180" s="2" t="s">
        <v>208</v>
      </c>
      <c r="AC180" s="1">
        <v>10</v>
      </c>
      <c r="AD180" s="1">
        <v>20</v>
      </c>
      <c r="AE180" s="1">
        <v>30</v>
      </c>
      <c r="AF180" s="1">
        <v>30</v>
      </c>
      <c r="AG180" s="1" t="s">
        <v>163</v>
      </c>
      <c r="AH180" s="7" t="s">
        <v>483</v>
      </c>
      <c r="BX180" s="1" t="s">
        <v>165</v>
      </c>
      <c r="CC180" s="1" t="s">
        <v>175</v>
      </c>
      <c r="CD180" s="3" t="s">
        <v>166</v>
      </c>
      <c r="CV180" s="3" t="s">
        <v>167</v>
      </c>
      <c r="CZ180" s="1" t="s">
        <v>180</v>
      </c>
      <c r="DB180" s="3" t="s">
        <v>168</v>
      </c>
      <c r="DC180" s="3" t="s">
        <v>169</v>
      </c>
      <c r="DM180" s="1" t="s">
        <v>176</v>
      </c>
    </row>
    <row r="181" spans="1:117" x14ac:dyDescent="0.25">
      <c r="A181" s="3" t="s">
        <v>159</v>
      </c>
      <c r="B181" s="3" t="s">
        <v>159</v>
      </c>
      <c r="C181" s="3" t="s">
        <v>159</v>
      </c>
      <c r="D181" s="6" t="s">
        <v>249</v>
      </c>
      <c r="E181" s="1" t="s">
        <v>435</v>
      </c>
      <c r="F181" s="1">
        <v>633070554</v>
      </c>
      <c r="K181" s="1" t="s">
        <v>482</v>
      </c>
      <c r="M181" s="1">
        <v>24</v>
      </c>
      <c r="N181" s="1" t="s">
        <v>160</v>
      </c>
      <c r="O181" s="1" t="s">
        <v>161</v>
      </c>
      <c r="P181" s="1">
        <f t="shared" si="20"/>
        <v>3883.4710743801652</v>
      </c>
      <c r="Q181" s="1">
        <v>0</v>
      </c>
      <c r="R181" s="1" t="s">
        <v>162</v>
      </c>
      <c r="S181" s="1" t="s">
        <v>163</v>
      </c>
      <c r="W181" s="2" t="s">
        <v>208</v>
      </c>
      <c r="AC181" s="1">
        <v>10</v>
      </c>
      <c r="AD181" s="1">
        <v>20</v>
      </c>
      <c r="AE181" s="1">
        <v>30</v>
      </c>
      <c r="AF181" s="1">
        <v>30</v>
      </c>
      <c r="AG181" s="1" t="s">
        <v>163</v>
      </c>
      <c r="AH181" s="7" t="s">
        <v>483</v>
      </c>
      <c r="BX181" s="1" t="s">
        <v>165</v>
      </c>
      <c r="CC181" s="1" t="s">
        <v>175</v>
      </c>
      <c r="CD181" s="3" t="s">
        <v>166</v>
      </c>
      <c r="CV181" s="3" t="s">
        <v>167</v>
      </c>
      <c r="CZ181" s="1" t="s">
        <v>181</v>
      </c>
      <c r="DB181" s="3" t="s">
        <v>168</v>
      </c>
      <c r="DC181" s="3" t="s">
        <v>169</v>
      </c>
      <c r="DM181" s="1" t="s">
        <v>176</v>
      </c>
    </row>
    <row r="182" spans="1:117" x14ac:dyDescent="0.25">
      <c r="A182" s="3" t="s">
        <v>159</v>
      </c>
      <c r="B182" s="3" t="s">
        <v>159</v>
      </c>
      <c r="C182" s="3" t="s">
        <v>159</v>
      </c>
      <c r="D182" s="6" t="s">
        <v>249</v>
      </c>
      <c r="E182" s="1" t="s">
        <v>436</v>
      </c>
      <c r="F182" s="1">
        <v>633070555</v>
      </c>
      <c r="K182" s="1" t="s">
        <v>482</v>
      </c>
      <c r="M182" s="1">
        <v>24</v>
      </c>
      <c r="N182" s="1" t="s">
        <v>160</v>
      </c>
      <c r="O182" s="1" t="s">
        <v>161</v>
      </c>
      <c r="P182" s="1">
        <f t="shared" si="20"/>
        <v>3883.4710743801652</v>
      </c>
      <c r="Q182" s="1">
        <v>0</v>
      </c>
      <c r="R182" s="1" t="s">
        <v>162</v>
      </c>
      <c r="S182" s="1" t="s">
        <v>163</v>
      </c>
      <c r="W182" s="2" t="s">
        <v>208</v>
      </c>
      <c r="AC182" s="1">
        <v>10</v>
      </c>
      <c r="AD182" s="1">
        <v>20</v>
      </c>
      <c r="AE182" s="1">
        <v>30</v>
      </c>
      <c r="AF182" s="1">
        <v>30</v>
      </c>
      <c r="AG182" s="1" t="s">
        <v>163</v>
      </c>
      <c r="AH182" s="7" t="s">
        <v>483</v>
      </c>
      <c r="BX182" s="1" t="s">
        <v>165</v>
      </c>
      <c r="CC182" s="1" t="s">
        <v>175</v>
      </c>
      <c r="CD182" s="3" t="s">
        <v>166</v>
      </c>
      <c r="CV182" s="3" t="s">
        <v>167</v>
      </c>
      <c r="CZ182" s="1" t="s">
        <v>187</v>
      </c>
      <c r="DB182" s="3" t="s">
        <v>168</v>
      </c>
      <c r="DC182" s="3" t="s">
        <v>169</v>
      </c>
      <c r="DM182" s="1" t="s">
        <v>176</v>
      </c>
    </row>
    <row r="183" spans="1:117" x14ac:dyDescent="0.25">
      <c r="A183" s="3" t="s">
        <v>159</v>
      </c>
      <c r="B183" s="3" t="s">
        <v>159</v>
      </c>
      <c r="C183" s="3" t="s">
        <v>159</v>
      </c>
      <c r="D183" s="6" t="s">
        <v>250</v>
      </c>
      <c r="E183" s="1" t="s">
        <v>437</v>
      </c>
      <c r="F183" s="1">
        <v>633070520</v>
      </c>
      <c r="K183" s="1" t="s">
        <v>482</v>
      </c>
      <c r="M183" s="1">
        <v>24</v>
      </c>
      <c r="N183" s="1" t="s">
        <v>160</v>
      </c>
      <c r="O183" s="1" t="s">
        <v>161</v>
      </c>
      <c r="P183" s="1">
        <f>3699/1.21</f>
        <v>3057.0247933884298</v>
      </c>
      <c r="Q183" s="1">
        <v>0</v>
      </c>
      <c r="R183" s="1" t="s">
        <v>162</v>
      </c>
      <c r="S183" s="1" t="s">
        <v>163</v>
      </c>
      <c r="W183" s="2" t="s">
        <v>209</v>
      </c>
      <c r="AC183" s="1">
        <v>10</v>
      </c>
      <c r="AD183" s="1">
        <v>20</v>
      </c>
      <c r="AE183" s="1">
        <v>30</v>
      </c>
      <c r="AF183" s="1">
        <v>30</v>
      </c>
      <c r="AG183" s="1" t="s">
        <v>163</v>
      </c>
      <c r="AH183" s="7" t="s">
        <v>483</v>
      </c>
      <c r="BX183" s="1" t="s">
        <v>207</v>
      </c>
      <c r="CC183" s="1" t="s">
        <v>175</v>
      </c>
      <c r="CD183" s="3" t="s">
        <v>166</v>
      </c>
      <c r="CV183" s="3" t="s">
        <v>167</v>
      </c>
      <c r="CZ183" s="1" t="s">
        <v>177</v>
      </c>
      <c r="DB183" s="3" t="s">
        <v>168</v>
      </c>
      <c r="DC183" s="3" t="s">
        <v>169</v>
      </c>
      <c r="DM183" s="1" t="s">
        <v>176</v>
      </c>
    </row>
    <row r="184" spans="1:117" x14ac:dyDescent="0.25">
      <c r="A184" s="3" t="s">
        <v>159</v>
      </c>
      <c r="B184" s="3" t="s">
        <v>159</v>
      </c>
      <c r="C184" s="3" t="s">
        <v>159</v>
      </c>
      <c r="D184" s="6" t="s">
        <v>250</v>
      </c>
      <c r="E184" s="1" t="s">
        <v>438</v>
      </c>
      <c r="F184" s="1">
        <v>633070521</v>
      </c>
      <c r="K184" s="1" t="s">
        <v>482</v>
      </c>
      <c r="M184" s="1">
        <v>24</v>
      </c>
      <c r="N184" s="1" t="s">
        <v>160</v>
      </c>
      <c r="O184" s="1" t="s">
        <v>161</v>
      </c>
      <c r="P184" s="1">
        <f t="shared" ref="P184:P194" si="21">3699/1.21</f>
        <v>3057.0247933884298</v>
      </c>
      <c r="Q184" s="1">
        <v>0</v>
      </c>
      <c r="R184" s="1" t="s">
        <v>162</v>
      </c>
      <c r="S184" s="1" t="s">
        <v>163</v>
      </c>
      <c r="W184" s="2" t="s">
        <v>209</v>
      </c>
      <c r="AC184" s="1">
        <v>10</v>
      </c>
      <c r="AD184" s="1">
        <v>20</v>
      </c>
      <c r="AE184" s="1">
        <v>30</v>
      </c>
      <c r="AF184" s="1">
        <v>30</v>
      </c>
      <c r="AG184" s="1" t="s">
        <v>163</v>
      </c>
      <c r="AH184" s="7" t="s">
        <v>483</v>
      </c>
      <c r="BX184" s="1" t="s">
        <v>207</v>
      </c>
      <c r="CC184" s="1" t="s">
        <v>175</v>
      </c>
      <c r="CD184" s="3" t="s">
        <v>166</v>
      </c>
      <c r="CV184" s="3" t="s">
        <v>167</v>
      </c>
      <c r="CZ184" s="1" t="s">
        <v>178</v>
      </c>
      <c r="DB184" s="3" t="s">
        <v>168</v>
      </c>
      <c r="DC184" s="3" t="s">
        <v>169</v>
      </c>
      <c r="DM184" s="1" t="s">
        <v>176</v>
      </c>
    </row>
    <row r="185" spans="1:117" x14ac:dyDescent="0.25">
      <c r="A185" s="3" t="s">
        <v>159</v>
      </c>
      <c r="B185" s="3" t="s">
        <v>159</v>
      </c>
      <c r="C185" s="3" t="s">
        <v>159</v>
      </c>
      <c r="D185" s="6" t="s">
        <v>250</v>
      </c>
      <c r="E185" s="1" t="s">
        <v>439</v>
      </c>
      <c r="F185" s="1">
        <v>633070522</v>
      </c>
      <c r="K185" s="1" t="s">
        <v>482</v>
      </c>
      <c r="M185" s="1">
        <v>24</v>
      </c>
      <c r="N185" s="1" t="s">
        <v>160</v>
      </c>
      <c r="O185" s="1" t="s">
        <v>161</v>
      </c>
      <c r="P185" s="1">
        <f t="shared" si="21"/>
        <v>3057.0247933884298</v>
      </c>
      <c r="Q185" s="1">
        <v>0</v>
      </c>
      <c r="R185" s="1" t="s">
        <v>162</v>
      </c>
      <c r="S185" s="1" t="s">
        <v>163</v>
      </c>
      <c r="W185" s="2" t="s">
        <v>209</v>
      </c>
      <c r="AC185" s="1">
        <v>10</v>
      </c>
      <c r="AD185" s="1">
        <v>20</v>
      </c>
      <c r="AE185" s="1">
        <v>30</v>
      </c>
      <c r="AF185" s="1">
        <v>30</v>
      </c>
      <c r="AG185" s="1" t="s">
        <v>163</v>
      </c>
      <c r="AH185" s="7" t="s">
        <v>483</v>
      </c>
      <c r="BX185" s="1" t="s">
        <v>207</v>
      </c>
      <c r="CC185" s="1" t="s">
        <v>175</v>
      </c>
      <c r="CD185" s="3" t="s">
        <v>166</v>
      </c>
      <c r="CV185" s="3" t="s">
        <v>167</v>
      </c>
      <c r="CZ185" s="1" t="s">
        <v>179</v>
      </c>
      <c r="DB185" s="3" t="s">
        <v>168</v>
      </c>
      <c r="DC185" s="3" t="s">
        <v>169</v>
      </c>
      <c r="DM185" s="1" t="s">
        <v>176</v>
      </c>
    </row>
    <row r="186" spans="1:117" x14ac:dyDescent="0.25">
      <c r="A186" s="3" t="s">
        <v>159</v>
      </c>
      <c r="B186" s="3" t="s">
        <v>159</v>
      </c>
      <c r="C186" s="3" t="s">
        <v>159</v>
      </c>
      <c r="D186" s="6" t="s">
        <v>250</v>
      </c>
      <c r="E186" s="1" t="s">
        <v>440</v>
      </c>
      <c r="F186" s="1">
        <v>633070523</v>
      </c>
      <c r="K186" s="1" t="s">
        <v>482</v>
      </c>
      <c r="M186" s="1">
        <v>24</v>
      </c>
      <c r="N186" s="1" t="s">
        <v>160</v>
      </c>
      <c r="O186" s="1" t="s">
        <v>161</v>
      </c>
      <c r="P186" s="1">
        <f t="shared" si="21"/>
        <v>3057.0247933884298</v>
      </c>
      <c r="Q186" s="1">
        <v>0</v>
      </c>
      <c r="R186" s="1" t="s">
        <v>162</v>
      </c>
      <c r="S186" s="1" t="s">
        <v>163</v>
      </c>
      <c r="W186" s="2" t="s">
        <v>209</v>
      </c>
      <c r="AC186" s="1">
        <v>10</v>
      </c>
      <c r="AD186" s="1">
        <v>20</v>
      </c>
      <c r="AE186" s="1">
        <v>30</v>
      </c>
      <c r="AF186" s="1">
        <v>30</v>
      </c>
      <c r="AG186" s="1" t="s">
        <v>163</v>
      </c>
      <c r="AH186" s="7" t="s">
        <v>483</v>
      </c>
      <c r="BX186" s="1" t="s">
        <v>207</v>
      </c>
      <c r="CC186" s="1" t="s">
        <v>175</v>
      </c>
      <c r="CD186" s="3" t="s">
        <v>166</v>
      </c>
      <c r="CV186" s="3" t="s">
        <v>167</v>
      </c>
      <c r="CZ186" s="1" t="s">
        <v>180</v>
      </c>
      <c r="DB186" s="3" t="s">
        <v>168</v>
      </c>
      <c r="DC186" s="3" t="s">
        <v>169</v>
      </c>
      <c r="DM186" s="1" t="s">
        <v>176</v>
      </c>
    </row>
    <row r="187" spans="1:117" x14ac:dyDescent="0.25">
      <c r="A187" s="3" t="s">
        <v>159</v>
      </c>
      <c r="B187" s="3" t="s">
        <v>159</v>
      </c>
      <c r="C187" s="3" t="s">
        <v>159</v>
      </c>
      <c r="D187" s="6" t="s">
        <v>250</v>
      </c>
      <c r="E187" s="1" t="s">
        <v>441</v>
      </c>
      <c r="F187" s="1">
        <v>633070524</v>
      </c>
      <c r="K187" s="1" t="s">
        <v>482</v>
      </c>
      <c r="M187" s="1">
        <v>24</v>
      </c>
      <c r="N187" s="1" t="s">
        <v>160</v>
      </c>
      <c r="O187" s="1" t="s">
        <v>161</v>
      </c>
      <c r="P187" s="1">
        <f t="shared" si="21"/>
        <v>3057.0247933884298</v>
      </c>
      <c r="Q187" s="1">
        <v>0</v>
      </c>
      <c r="R187" s="1" t="s">
        <v>162</v>
      </c>
      <c r="S187" s="1" t="s">
        <v>163</v>
      </c>
      <c r="W187" s="2" t="s">
        <v>209</v>
      </c>
      <c r="AC187" s="1">
        <v>10</v>
      </c>
      <c r="AD187" s="1">
        <v>20</v>
      </c>
      <c r="AE187" s="1">
        <v>30</v>
      </c>
      <c r="AF187" s="1">
        <v>30</v>
      </c>
      <c r="AG187" s="1" t="s">
        <v>163</v>
      </c>
      <c r="AH187" s="7" t="s">
        <v>483</v>
      </c>
      <c r="BX187" s="1" t="s">
        <v>207</v>
      </c>
      <c r="CC187" s="1" t="s">
        <v>175</v>
      </c>
      <c r="CD187" s="3" t="s">
        <v>166</v>
      </c>
      <c r="CV187" s="3" t="s">
        <v>167</v>
      </c>
      <c r="CZ187" s="1" t="s">
        <v>181</v>
      </c>
      <c r="DB187" s="3" t="s">
        <v>168</v>
      </c>
      <c r="DC187" s="3" t="s">
        <v>169</v>
      </c>
      <c r="DM187" s="1" t="s">
        <v>176</v>
      </c>
    </row>
    <row r="188" spans="1:117" x14ac:dyDescent="0.25">
      <c r="A188" s="3" t="s">
        <v>159</v>
      </c>
      <c r="B188" s="3" t="s">
        <v>159</v>
      </c>
      <c r="C188" s="3" t="s">
        <v>159</v>
      </c>
      <c r="D188" s="6" t="s">
        <v>250</v>
      </c>
      <c r="E188" s="1" t="s">
        <v>442</v>
      </c>
      <c r="F188" s="1">
        <v>633070525</v>
      </c>
      <c r="K188" s="1" t="s">
        <v>482</v>
      </c>
      <c r="M188" s="1">
        <v>24</v>
      </c>
      <c r="N188" s="1" t="s">
        <v>160</v>
      </c>
      <c r="O188" s="1" t="s">
        <v>161</v>
      </c>
      <c r="P188" s="1">
        <f t="shared" si="21"/>
        <v>3057.0247933884298</v>
      </c>
      <c r="Q188" s="1">
        <v>0</v>
      </c>
      <c r="R188" s="1" t="s">
        <v>162</v>
      </c>
      <c r="S188" s="1" t="s">
        <v>163</v>
      </c>
      <c r="W188" s="2" t="s">
        <v>209</v>
      </c>
      <c r="AC188" s="1">
        <v>10</v>
      </c>
      <c r="AD188" s="1">
        <v>20</v>
      </c>
      <c r="AE188" s="1">
        <v>30</v>
      </c>
      <c r="AF188" s="1">
        <v>30</v>
      </c>
      <c r="AG188" s="1" t="s">
        <v>163</v>
      </c>
      <c r="AH188" s="7" t="s">
        <v>483</v>
      </c>
      <c r="BX188" s="1" t="s">
        <v>207</v>
      </c>
      <c r="CC188" s="1" t="s">
        <v>175</v>
      </c>
      <c r="CD188" s="3" t="s">
        <v>166</v>
      </c>
      <c r="CV188" s="3" t="s">
        <v>167</v>
      </c>
      <c r="CZ188" s="1" t="s">
        <v>187</v>
      </c>
      <c r="DB188" s="3" t="s">
        <v>168</v>
      </c>
      <c r="DC188" s="3" t="s">
        <v>169</v>
      </c>
      <c r="DM188" s="1" t="s">
        <v>176</v>
      </c>
    </row>
    <row r="189" spans="1:117" x14ac:dyDescent="0.25">
      <c r="A189" s="3" t="s">
        <v>159</v>
      </c>
      <c r="B189" s="3" t="s">
        <v>159</v>
      </c>
      <c r="C189" s="3" t="s">
        <v>159</v>
      </c>
      <c r="D189" s="6" t="s">
        <v>251</v>
      </c>
      <c r="E189" s="1" t="s">
        <v>443</v>
      </c>
      <c r="F189" s="1">
        <v>633070530</v>
      </c>
      <c r="K189" s="1" t="s">
        <v>482</v>
      </c>
      <c r="M189" s="1">
        <v>24</v>
      </c>
      <c r="N189" s="1" t="s">
        <v>160</v>
      </c>
      <c r="O189" s="1" t="s">
        <v>161</v>
      </c>
      <c r="P189" s="1">
        <f t="shared" si="21"/>
        <v>3057.0247933884298</v>
      </c>
      <c r="Q189" s="1">
        <v>0</v>
      </c>
      <c r="R189" s="1" t="s">
        <v>162</v>
      </c>
      <c r="S189" s="1" t="s">
        <v>163</v>
      </c>
      <c r="W189" s="2" t="s">
        <v>209</v>
      </c>
      <c r="AC189" s="1">
        <v>10</v>
      </c>
      <c r="AD189" s="1">
        <v>20</v>
      </c>
      <c r="AE189" s="1">
        <v>30</v>
      </c>
      <c r="AF189" s="1">
        <v>30</v>
      </c>
      <c r="AG189" s="1" t="s">
        <v>163</v>
      </c>
      <c r="AH189" s="7" t="s">
        <v>483</v>
      </c>
      <c r="BX189" s="1" t="s">
        <v>165</v>
      </c>
      <c r="CC189" s="1" t="s">
        <v>175</v>
      </c>
      <c r="CD189" s="3" t="s">
        <v>166</v>
      </c>
      <c r="CV189" s="3" t="s">
        <v>167</v>
      </c>
      <c r="CZ189" s="1" t="s">
        <v>177</v>
      </c>
      <c r="DB189" s="3" t="s">
        <v>168</v>
      </c>
      <c r="DC189" s="3" t="s">
        <v>169</v>
      </c>
      <c r="DM189" s="1" t="s">
        <v>176</v>
      </c>
    </row>
    <row r="190" spans="1:117" x14ac:dyDescent="0.25">
      <c r="A190" s="3" t="s">
        <v>159</v>
      </c>
      <c r="B190" s="3" t="s">
        <v>159</v>
      </c>
      <c r="C190" s="3" t="s">
        <v>159</v>
      </c>
      <c r="D190" s="6" t="s">
        <v>251</v>
      </c>
      <c r="E190" s="1" t="s">
        <v>444</v>
      </c>
      <c r="F190" s="1">
        <v>633070531</v>
      </c>
      <c r="K190" s="1" t="s">
        <v>482</v>
      </c>
      <c r="M190" s="1">
        <v>24</v>
      </c>
      <c r="N190" s="1" t="s">
        <v>160</v>
      </c>
      <c r="O190" s="1" t="s">
        <v>161</v>
      </c>
      <c r="P190" s="1">
        <f t="shared" si="21"/>
        <v>3057.0247933884298</v>
      </c>
      <c r="Q190" s="1">
        <v>0</v>
      </c>
      <c r="R190" s="1" t="s">
        <v>162</v>
      </c>
      <c r="S190" s="1" t="s">
        <v>163</v>
      </c>
      <c r="W190" s="2" t="s">
        <v>209</v>
      </c>
      <c r="AC190" s="1">
        <v>10</v>
      </c>
      <c r="AD190" s="1">
        <v>20</v>
      </c>
      <c r="AE190" s="1">
        <v>30</v>
      </c>
      <c r="AF190" s="1">
        <v>30</v>
      </c>
      <c r="AG190" s="1" t="s">
        <v>163</v>
      </c>
      <c r="AH190" s="7" t="s">
        <v>483</v>
      </c>
      <c r="BX190" s="1" t="s">
        <v>165</v>
      </c>
      <c r="CC190" s="1" t="s">
        <v>175</v>
      </c>
      <c r="CD190" s="3" t="s">
        <v>166</v>
      </c>
      <c r="CV190" s="3" t="s">
        <v>167</v>
      </c>
      <c r="CZ190" s="1" t="s">
        <v>178</v>
      </c>
      <c r="DB190" s="3" t="s">
        <v>168</v>
      </c>
      <c r="DC190" s="3" t="s">
        <v>169</v>
      </c>
      <c r="DM190" s="1" t="s">
        <v>176</v>
      </c>
    </row>
    <row r="191" spans="1:117" x14ac:dyDescent="0.25">
      <c r="A191" s="3" t="s">
        <v>159</v>
      </c>
      <c r="B191" s="3" t="s">
        <v>159</v>
      </c>
      <c r="C191" s="3" t="s">
        <v>159</v>
      </c>
      <c r="D191" s="6" t="s">
        <v>251</v>
      </c>
      <c r="E191" s="1" t="s">
        <v>445</v>
      </c>
      <c r="F191" s="1">
        <v>633070532</v>
      </c>
      <c r="K191" s="1" t="s">
        <v>482</v>
      </c>
      <c r="M191" s="1">
        <v>24</v>
      </c>
      <c r="N191" s="1" t="s">
        <v>160</v>
      </c>
      <c r="O191" s="1" t="s">
        <v>161</v>
      </c>
      <c r="P191" s="1">
        <f t="shared" si="21"/>
        <v>3057.0247933884298</v>
      </c>
      <c r="Q191" s="1">
        <v>0</v>
      </c>
      <c r="R191" s="1" t="s">
        <v>162</v>
      </c>
      <c r="S191" s="1" t="s">
        <v>163</v>
      </c>
      <c r="W191" s="2" t="s">
        <v>209</v>
      </c>
      <c r="AC191" s="1">
        <v>10</v>
      </c>
      <c r="AD191" s="1">
        <v>20</v>
      </c>
      <c r="AE191" s="1">
        <v>30</v>
      </c>
      <c r="AF191" s="1">
        <v>30</v>
      </c>
      <c r="AG191" s="1" t="s">
        <v>163</v>
      </c>
      <c r="AH191" s="7" t="s">
        <v>483</v>
      </c>
      <c r="BX191" s="1" t="s">
        <v>165</v>
      </c>
      <c r="CC191" s="1" t="s">
        <v>175</v>
      </c>
      <c r="CD191" s="3" t="s">
        <v>166</v>
      </c>
      <c r="CV191" s="3" t="s">
        <v>167</v>
      </c>
      <c r="CZ191" s="1" t="s">
        <v>179</v>
      </c>
      <c r="DB191" s="3" t="s">
        <v>168</v>
      </c>
      <c r="DC191" s="3" t="s">
        <v>169</v>
      </c>
      <c r="DM191" s="1" t="s">
        <v>176</v>
      </c>
    </row>
    <row r="192" spans="1:117" x14ac:dyDescent="0.25">
      <c r="A192" s="3" t="s">
        <v>159</v>
      </c>
      <c r="B192" s="3" t="s">
        <v>159</v>
      </c>
      <c r="C192" s="3" t="s">
        <v>159</v>
      </c>
      <c r="D192" s="6" t="s">
        <v>251</v>
      </c>
      <c r="E192" s="1" t="s">
        <v>446</v>
      </c>
      <c r="F192" s="1">
        <v>633070533</v>
      </c>
      <c r="K192" s="1" t="s">
        <v>482</v>
      </c>
      <c r="M192" s="1">
        <v>24</v>
      </c>
      <c r="N192" s="1" t="s">
        <v>160</v>
      </c>
      <c r="O192" s="1" t="s">
        <v>161</v>
      </c>
      <c r="P192" s="1">
        <f t="shared" si="21"/>
        <v>3057.0247933884298</v>
      </c>
      <c r="Q192" s="1">
        <v>0</v>
      </c>
      <c r="R192" s="1" t="s">
        <v>162</v>
      </c>
      <c r="S192" s="1" t="s">
        <v>163</v>
      </c>
      <c r="W192" s="2" t="s">
        <v>209</v>
      </c>
      <c r="AC192" s="1">
        <v>10</v>
      </c>
      <c r="AD192" s="1">
        <v>20</v>
      </c>
      <c r="AE192" s="1">
        <v>30</v>
      </c>
      <c r="AF192" s="1">
        <v>30</v>
      </c>
      <c r="AG192" s="1" t="s">
        <v>163</v>
      </c>
      <c r="AH192" s="7" t="s">
        <v>483</v>
      </c>
      <c r="BX192" s="1" t="s">
        <v>165</v>
      </c>
      <c r="CC192" s="1" t="s">
        <v>175</v>
      </c>
      <c r="CD192" s="3" t="s">
        <v>166</v>
      </c>
      <c r="CV192" s="3" t="s">
        <v>167</v>
      </c>
      <c r="CZ192" s="1" t="s">
        <v>180</v>
      </c>
      <c r="DB192" s="3" t="s">
        <v>168</v>
      </c>
      <c r="DC192" s="3" t="s">
        <v>169</v>
      </c>
      <c r="DM192" s="1" t="s">
        <v>176</v>
      </c>
    </row>
    <row r="193" spans="1:117" x14ac:dyDescent="0.25">
      <c r="A193" s="3" t="s">
        <v>159</v>
      </c>
      <c r="B193" s="3" t="s">
        <v>159</v>
      </c>
      <c r="C193" s="3" t="s">
        <v>159</v>
      </c>
      <c r="D193" s="6" t="s">
        <v>251</v>
      </c>
      <c r="E193" s="1" t="s">
        <v>447</v>
      </c>
      <c r="F193" s="1">
        <v>633070534</v>
      </c>
      <c r="K193" s="1" t="s">
        <v>482</v>
      </c>
      <c r="M193" s="1">
        <v>24</v>
      </c>
      <c r="N193" s="1" t="s">
        <v>160</v>
      </c>
      <c r="O193" s="1" t="s">
        <v>161</v>
      </c>
      <c r="P193" s="1">
        <f t="shared" si="21"/>
        <v>3057.0247933884298</v>
      </c>
      <c r="Q193" s="1">
        <v>0</v>
      </c>
      <c r="R193" s="1" t="s">
        <v>162</v>
      </c>
      <c r="S193" s="1" t="s">
        <v>163</v>
      </c>
      <c r="W193" s="2" t="s">
        <v>209</v>
      </c>
      <c r="AC193" s="1">
        <v>10</v>
      </c>
      <c r="AD193" s="1">
        <v>20</v>
      </c>
      <c r="AE193" s="1">
        <v>30</v>
      </c>
      <c r="AF193" s="1">
        <v>30</v>
      </c>
      <c r="AG193" s="1" t="s">
        <v>163</v>
      </c>
      <c r="AH193" s="7" t="s">
        <v>483</v>
      </c>
      <c r="BX193" s="1" t="s">
        <v>165</v>
      </c>
      <c r="CC193" s="1" t="s">
        <v>175</v>
      </c>
      <c r="CD193" s="3" t="s">
        <v>166</v>
      </c>
      <c r="CV193" s="3" t="s">
        <v>167</v>
      </c>
      <c r="CZ193" s="1" t="s">
        <v>181</v>
      </c>
      <c r="DB193" s="3" t="s">
        <v>168</v>
      </c>
      <c r="DC193" s="3" t="s">
        <v>169</v>
      </c>
      <c r="DM193" s="1" t="s">
        <v>176</v>
      </c>
    </row>
    <row r="194" spans="1:117" x14ac:dyDescent="0.25">
      <c r="A194" s="3" t="s">
        <v>159</v>
      </c>
      <c r="B194" s="3" t="s">
        <v>159</v>
      </c>
      <c r="C194" s="3" t="s">
        <v>159</v>
      </c>
      <c r="D194" s="6" t="s">
        <v>251</v>
      </c>
      <c r="E194" s="1" t="s">
        <v>448</v>
      </c>
      <c r="F194" s="1">
        <v>633070535</v>
      </c>
      <c r="K194" s="1" t="s">
        <v>482</v>
      </c>
      <c r="M194" s="1">
        <v>24</v>
      </c>
      <c r="N194" s="1" t="s">
        <v>160</v>
      </c>
      <c r="O194" s="1" t="s">
        <v>161</v>
      </c>
      <c r="P194" s="1">
        <f t="shared" si="21"/>
        <v>3057.0247933884298</v>
      </c>
      <c r="Q194" s="1">
        <v>0</v>
      </c>
      <c r="R194" s="1" t="s">
        <v>162</v>
      </c>
      <c r="S194" s="1" t="s">
        <v>163</v>
      </c>
      <c r="W194" s="2" t="s">
        <v>209</v>
      </c>
      <c r="AC194" s="1">
        <v>10</v>
      </c>
      <c r="AD194" s="1">
        <v>20</v>
      </c>
      <c r="AE194" s="1">
        <v>30</v>
      </c>
      <c r="AF194" s="1">
        <v>30</v>
      </c>
      <c r="AG194" s="1" t="s">
        <v>163</v>
      </c>
      <c r="AH194" s="7" t="s">
        <v>483</v>
      </c>
      <c r="BX194" s="1" t="s">
        <v>165</v>
      </c>
      <c r="CC194" s="1" t="s">
        <v>175</v>
      </c>
      <c r="CD194" s="3" t="s">
        <v>166</v>
      </c>
      <c r="CV194" s="3" t="s">
        <v>167</v>
      </c>
      <c r="CZ194" s="1" t="s">
        <v>187</v>
      </c>
      <c r="DB194" s="3" t="s">
        <v>168</v>
      </c>
      <c r="DC194" s="3" t="s">
        <v>169</v>
      </c>
      <c r="DM194" s="1" t="s">
        <v>176</v>
      </c>
    </row>
    <row r="195" spans="1:117" x14ac:dyDescent="0.25">
      <c r="A195" s="3" t="s">
        <v>159</v>
      </c>
      <c r="B195" s="3" t="s">
        <v>159</v>
      </c>
      <c r="C195" s="3" t="s">
        <v>159</v>
      </c>
      <c r="D195" s="6" t="s">
        <v>252</v>
      </c>
      <c r="E195" s="1" t="s">
        <v>449</v>
      </c>
      <c r="F195" s="1">
        <v>633070500</v>
      </c>
      <c r="K195" s="1" t="s">
        <v>482</v>
      </c>
      <c r="M195" s="1">
        <v>24</v>
      </c>
      <c r="N195" s="1" t="s">
        <v>160</v>
      </c>
      <c r="O195" s="1" t="s">
        <v>161</v>
      </c>
      <c r="P195" s="1">
        <f>2699/1.21</f>
        <v>2230.5785123966944</v>
      </c>
      <c r="Q195" s="1">
        <v>0</v>
      </c>
      <c r="R195" s="1" t="s">
        <v>162</v>
      </c>
      <c r="S195" s="1" t="s">
        <v>163</v>
      </c>
      <c r="W195" s="2" t="s">
        <v>527</v>
      </c>
      <c r="AC195" s="1">
        <v>10</v>
      </c>
      <c r="AD195" s="1">
        <v>20</v>
      </c>
      <c r="AE195" s="1">
        <v>30</v>
      </c>
      <c r="AF195" s="1">
        <v>30</v>
      </c>
      <c r="AG195" s="1" t="s">
        <v>163</v>
      </c>
      <c r="AH195" s="7" t="s">
        <v>483</v>
      </c>
      <c r="BX195" s="1" t="s">
        <v>164</v>
      </c>
      <c r="CC195" s="1" t="s">
        <v>175</v>
      </c>
      <c r="CD195" s="3" t="s">
        <v>166</v>
      </c>
      <c r="CV195" s="3" t="s">
        <v>167</v>
      </c>
      <c r="CZ195" s="1" t="s">
        <v>177</v>
      </c>
      <c r="DB195" s="3" t="s">
        <v>168</v>
      </c>
      <c r="DC195" s="3" t="s">
        <v>169</v>
      </c>
      <c r="DM195" s="1" t="s">
        <v>176</v>
      </c>
    </row>
    <row r="196" spans="1:117" x14ac:dyDescent="0.25">
      <c r="A196" s="3" t="s">
        <v>159</v>
      </c>
      <c r="B196" s="3" t="s">
        <v>159</v>
      </c>
      <c r="C196" s="3" t="s">
        <v>159</v>
      </c>
      <c r="D196" s="6" t="s">
        <v>252</v>
      </c>
      <c r="E196" s="1" t="s">
        <v>450</v>
      </c>
      <c r="F196" s="1">
        <v>633070501</v>
      </c>
      <c r="K196" s="1" t="s">
        <v>482</v>
      </c>
      <c r="M196" s="1">
        <v>24</v>
      </c>
      <c r="N196" s="1" t="s">
        <v>160</v>
      </c>
      <c r="O196" s="1" t="s">
        <v>161</v>
      </c>
      <c r="P196" s="1">
        <f t="shared" ref="P196:P206" si="22">2699/1.21</f>
        <v>2230.5785123966944</v>
      </c>
      <c r="Q196" s="1">
        <v>0</v>
      </c>
      <c r="R196" s="1" t="s">
        <v>162</v>
      </c>
      <c r="S196" s="1" t="s">
        <v>163</v>
      </c>
      <c r="W196" s="2" t="s">
        <v>527</v>
      </c>
      <c r="AC196" s="1">
        <v>10</v>
      </c>
      <c r="AD196" s="1">
        <v>20</v>
      </c>
      <c r="AE196" s="1">
        <v>30</v>
      </c>
      <c r="AF196" s="1">
        <v>30</v>
      </c>
      <c r="AG196" s="1" t="s">
        <v>163</v>
      </c>
      <c r="AH196" s="7" t="s">
        <v>483</v>
      </c>
      <c r="BX196" s="1" t="s">
        <v>164</v>
      </c>
      <c r="CC196" s="1" t="s">
        <v>175</v>
      </c>
      <c r="CD196" s="3" t="s">
        <v>166</v>
      </c>
      <c r="CV196" s="3" t="s">
        <v>167</v>
      </c>
      <c r="CZ196" s="1" t="s">
        <v>178</v>
      </c>
      <c r="DB196" s="3" t="s">
        <v>168</v>
      </c>
      <c r="DC196" s="3" t="s">
        <v>169</v>
      </c>
      <c r="DM196" s="1" t="s">
        <v>176</v>
      </c>
    </row>
    <row r="197" spans="1:117" x14ac:dyDescent="0.25">
      <c r="A197" s="3" t="s">
        <v>159</v>
      </c>
      <c r="B197" s="3" t="s">
        <v>159</v>
      </c>
      <c r="C197" s="3" t="s">
        <v>159</v>
      </c>
      <c r="D197" s="6" t="s">
        <v>252</v>
      </c>
      <c r="E197" s="1" t="s">
        <v>451</v>
      </c>
      <c r="F197" s="1">
        <v>633070502</v>
      </c>
      <c r="K197" s="1" t="s">
        <v>482</v>
      </c>
      <c r="M197" s="1">
        <v>24</v>
      </c>
      <c r="N197" s="1" t="s">
        <v>160</v>
      </c>
      <c r="O197" s="1" t="s">
        <v>161</v>
      </c>
      <c r="P197" s="1">
        <f t="shared" si="22"/>
        <v>2230.5785123966944</v>
      </c>
      <c r="Q197" s="1">
        <v>0</v>
      </c>
      <c r="R197" s="1" t="s">
        <v>162</v>
      </c>
      <c r="S197" s="1" t="s">
        <v>163</v>
      </c>
      <c r="W197" s="2" t="s">
        <v>527</v>
      </c>
      <c r="AC197" s="1">
        <v>10</v>
      </c>
      <c r="AD197" s="1">
        <v>20</v>
      </c>
      <c r="AE197" s="1">
        <v>30</v>
      </c>
      <c r="AF197" s="1">
        <v>30</v>
      </c>
      <c r="AG197" s="1" t="s">
        <v>163</v>
      </c>
      <c r="AH197" s="7" t="s">
        <v>483</v>
      </c>
      <c r="BX197" s="1" t="s">
        <v>164</v>
      </c>
      <c r="CC197" s="1" t="s">
        <v>175</v>
      </c>
      <c r="CD197" s="3" t="s">
        <v>166</v>
      </c>
      <c r="CV197" s="3" t="s">
        <v>167</v>
      </c>
      <c r="CZ197" s="1" t="s">
        <v>179</v>
      </c>
      <c r="DB197" s="3" t="s">
        <v>168</v>
      </c>
      <c r="DC197" s="3" t="s">
        <v>169</v>
      </c>
      <c r="DM197" s="1" t="s">
        <v>176</v>
      </c>
    </row>
    <row r="198" spans="1:117" x14ac:dyDescent="0.25">
      <c r="A198" s="3" t="s">
        <v>159</v>
      </c>
      <c r="B198" s="3" t="s">
        <v>159</v>
      </c>
      <c r="C198" s="3" t="s">
        <v>159</v>
      </c>
      <c r="D198" s="6" t="s">
        <v>252</v>
      </c>
      <c r="E198" s="1" t="s">
        <v>452</v>
      </c>
      <c r="F198" s="1">
        <v>633070503</v>
      </c>
      <c r="K198" s="1" t="s">
        <v>482</v>
      </c>
      <c r="M198" s="1">
        <v>24</v>
      </c>
      <c r="N198" s="1" t="s">
        <v>160</v>
      </c>
      <c r="O198" s="1" t="s">
        <v>161</v>
      </c>
      <c r="P198" s="1">
        <f t="shared" si="22"/>
        <v>2230.5785123966944</v>
      </c>
      <c r="Q198" s="1">
        <v>0</v>
      </c>
      <c r="R198" s="1" t="s">
        <v>162</v>
      </c>
      <c r="S198" s="1" t="s">
        <v>163</v>
      </c>
      <c r="W198" s="2" t="s">
        <v>527</v>
      </c>
      <c r="AC198" s="1">
        <v>10</v>
      </c>
      <c r="AD198" s="1">
        <v>20</v>
      </c>
      <c r="AE198" s="1">
        <v>30</v>
      </c>
      <c r="AF198" s="1">
        <v>30</v>
      </c>
      <c r="AG198" s="1" t="s">
        <v>163</v>
      </c>
      <c r="AH198" s="7" t="s">
        <v>483</v>
      </c>
      <c r="BX198" s="1" t="s">
        <v>164</v>
      </c>
      <c r="CC198" s="1" t="s">
        <v>175</v>
      </c>
      <c r="CD198" s="3" t="s">
        <v>166</v>
      </c>
      <c r="CV198" s="3" t="s">
        <v>167</v>
      </c>
      <c r="CZ198" s="1" t="s">
        <v>180</v>
      </c>
      <c r="DB198" s="3" t="s">
        <v>168</v>
      </c>
      <c r="DC198" s="3" t="s">
        <v>169</v>
      </c>
      <c r="DM198" s="1" t="s">
        <v>176</v>
      </c>
    </row>
    <row r="199" spans="1:117" x14ac:dyDescent="0.25">
      <c r="A199" s="3" t="s">
        <v>159</v>
      </c>
      <c r="B199" s="3" t="s">
        <v>159</v>
      </c>
      <c r="C199" s="3" t="s">
        <v>159</v>
      </c>
      <c r="D199" s="6" t="s">
        <v>252</v>
      </c>
      <c r="E199" s="1" t="s">
        <v>453</v>
      </c>
      <c r="F199" s="1">
        <v>633070504</v>
      </c>
      <c r="K199" s="1" t="s">
        <v>482</v>
      </c>
      <c r="M199" s="1">
        <v>24</v>
      </c>
      <c r="N199" s="1" t="s">
        <v>160</v>
      </c>
      <c r="O199" s="1" t="s">
        <v>161</v>
      </c>
      <c r="P199" s="1">
        <f t="shared" si="22"/>
        <v>2230.5785123966944</v>
      </c>
      <c r="Q199" s="1">
        <v>0</v>
      </c>
      <c r="R199" s="1" t="s">
        <v>162</v>
      </c>
      <c r="S199" s="1" t="s">
        <v>163</v>
      </c>
      <c r="W199" s="2" t="s">
        <v>527</v>
      </c>
      <c r="AC199" s="1">
        <v>10</v>
      </c>
      <c r="AD199" s="1">
        <v>20</v>
      </c>
      <c r="AE199" s="1">
        <v>30</v>
      </c>
      <c r="AF199" s="1">
        <v>30</v>
      </c>
      <c r="AG199" s="1" t="s">
        <v>163</v>
      </c>
      <c r="AH199" s="7" t="s">
        <v>483</v>
      </c>
      <c r="BX199" s="1" t="s">
        <v>164</v>
      </c>
      <c r="CC199" s="1" t="s">
        <v>175</v>
      </c>
      <c r="CD199" s="3" t="s">
        <v>166</v>
      </c>
      <c r="CV199" s="3" t="s">
        <v>167</v>
      </c>
      <c r="CZ199" s="1" t="s">
        <v>181</v>
      </c>
      <c r="DB199" s="3" t="s">
        <v>168</v>
      </c>
      <c r="DC199" s="3" t="s">
        <v>169</v>
      </c>
      <c r="DM199" s="1" t="s">
        <v>176</v>
      </c>
    </row>
    <row r="200" spans="1:117" x14ac:dyDescent="0.25">
      <c r="A200" s="3" t="s">
        <v>159</v>
      </c>
      <c r="B200" s="3" t="s">
        <v>159</v>
      </c>
      <c r="C200" s="3" t="s">
        <v>159</v>
      </c>
      <c r="D200" s="6" t="s">
        <v>252</v>
      </c>
      <c r="E200" s="1" t="s">
        <v>454</v>
      </c>
      <c r="F200" s="1">
        <v>633070505</v>
      </c>
      <c r="K200" s="1" t="s">
        <v>482</v>
      </c>
      <c r="M200" s="1">
        <v>24</v>
      </c>
      <c r="N200" s="1" t="s">
        <v>160</v>
      </c>
      <c r="O200" s="1" t="s">
        <v>161</v>
      </c>
      <c r="P200" s="1">
        <f t="shared" si="22"/>
        <v>2230.5785123966944</v>
      </c>
      <c r="Q200" s="1">
        <v>0</v>
      </c>
      <c r="R200" s="1" t="s">
        <v>162</v>
      </c>
      <c r="S200" s="1" t="s">
        <v>163</v>
      </c>
      <c r="W200" s="2" t="s">
        <v>527</v>
      </c>
      <c r="AC200" s="1">
        <v>10</v>
      </c>
      <c r="AD200" s="1">
        <v>20</v>
      </c>
      <c r="AE200" s="1">
        <v>30</v>
      </c>
      <c r="AF200" s="1">
        <v>30</v>
      </c>
      <c r="AG200" s="1" t="s">
        <v>163</v>
      </c>
      <c r="AH200" s="7" t="s">
        <v>483</v>
      </c>
      <c r="BX200" s="1" t="s">
        <v>164</v>
      </c>
      <c r="CC200" s="1" t="s">
        <v>175</v>
      </c>
      <c r="CD200" s="3" t="s">
        <v>166</v>
      </c>
      <c r="CV200" s="3" t="s">
        <v>167</v>
      </c>
      <c r="CZ200" s="1" t="s">
        <v>187</v>
      </c>
      <c r="DB200" s="3" t="s">
        <v>168</v>
      </c>
      <c r="DC200" s="3" t="s">
        <v>169</v>
      </c>
      <c r="DM200" s="1" t="s">
        <v>176</v>
      </c>
    </row>
    <row r="201" spans="1:117" x14ac:dyDescent="0.25">
      <c r="A201" s="3" t="s">
        <v>159</v>
      </c>
      <c r="B201" s="3" t="s">
        <v>159</v>
      </c>
      <c r="C201" s="3" t="s">
        <v>159</v>
      </c>
      <c r="D201" s="6" t="s">
        <v>253</v>
      </c>
      <c r="E201" s="1" t="s">
        <v>455</v>
      </c>
      <c r="F201" s="1">
        <v>633070510</v>
      </c>
      <c r="K201" s="1" t="s">
        <v>482</v>
      </c>
      <c r="M201" s="1">
        <v>24</v>
      </c>
      <c r="N201" s="1" t="s">
        <v>160</v>
      </c>
      <c r="O201" s="1" t="s">
        <v>161</v>
      </c>
      <c r="P201" s="1">
        <f t="shared" si="22"/>
        <v>2230.5785123966944</v>
      </c>
      <c r="Q201" s="1">
        <v>0</v>
      </c>
      <c r="R201" s="1" t="s">
        <v>162</v>
      </c>
      <c r="S201" s="1" t="s">
        <v>163</v>
      </c>
      <c r="W201" s="2" t="s">
        <v>527</v>
      </c>
      <c r="AC201" s="1">
        <v>10</v>
      </c>
      <c r="AD201" s="1">
        <v>20</v>
      </c>
      <c r="AE201" s="1">
        <v>30</v>
      </c>
      <c r="AF201" s="1">
        <v>30</v>
      </c>
      <c r="AG201" s="1" t="s">
        <v>163</v>
      </c>
      <c r="AH201" s="7" t="s">
        <v>483</v>
      </c>
      <c r="BX201" s="1" t="s">
        <v>165</v>
      </c>
      <c r="CC201" s="1" t="s">
        <v>175</v>
      </c>
      <c r="CD201" s="3" t="s">
        <v>166</v>
      </c>
      <c r="CV201" s="3" t="s">
        <v>167</v>
      </c>
      <c r="CZ201" s="1" t="s">
        <v>177</v>
      </c>
      <c r="DB201" s="3" t="s">
        <v>168</v>
      </c>
      <c r="DC201" s="3" t="s">
        <v>169</v>
      </c>
      <c r="DM201" s="1" t="s">
        <v>176</v>
      </c>
    </row>
    <row r="202" spans="1:117" x14ac:dyDescent="0.25">
      <c r="A202" s="3" t="s">
        <v>159</v>
      </c>
      <c r="B202" s="3" t="s">
        <v>159</v>
      </c>
      <c r="C202" s="3" t="s">
        <v>159</v>
      </c>
      <c r="D202" s="6" t="s">
        <v>253</v>
      </c>
      <c r="E202" s="1" t="s">
        <v>456</v>
      </c>
      <c r="F202" s="1">
        <v>633070511</v>
      </c>
      <c r="K202" s="1" t="s">
        <v>482</v>
      </c>
      <c r="M202" s="1">
        <v>24</v>
      </c>
      <c r="N202" s="1" t="s">
        <v>160</v>
      </c>
      <c r="O202" s="1" t="s">
        <v>161</v>
      </c>
      <c r="P202" s="1">
        <f t="shared" si="22"/>
        <v>2230.5785123966944</v>
      </c>
      <c r="Q202" s="1">
        <v>0</v>
      </c>
      <c r="R202" s="1" t="s">
        <v>162</v>
      </c>
      <c r="S202" s="1" t="s">
        <v>163</v>
      </c>
      <c r="W202" s="2" t="s">
        <v>527</v>
      </c>
      <c r="AC202" s="1">
        <v>10</v>
      </c>
      <c r="AD202" s="1">
        <v>20</v>
      </c>
      <c r="AE202" s="1">
        <v>30</v>
      </c>
      <c r="AF202" s="1">
        <v>30</v>
      </c>
      <c r="AG202" s="1" t="s">
        <v>163</v>
      </c>
      <c r="AH202" s="7" t="s">
        <v>483</v>
      </c>
      <c r="BX202" s="1" t="s">
        <v>165</v>
      </c>
      <c r="CC202" s="1" t="s">
        <v>175</v>
      </c>
      <c r="CD202" s="3" t="s">
        <v>166</v>
      </c>
      <c r="CV202" s="3" t="s">
        <v>167</v>
      </c>
      <c r="CZ202" s="1" t="s">
        <v>178</v>
      </c>
      <c r="DB202" s="3" t="s">
        <v>168</v>
      </c>
      <c r="DC202" s="3" t="s">
        <v>169</v>
      </c>
      <c r="DM202" s="1" t="s">
        <v>176</v>
      </c>
    </row>
    <row r="203" spans="1:117" x14ac:dyDescent="0.25">
      <c r="A203" s="3" t="s">
        <v>159</v>
      </c>
      <c r="B203" s="3" t="s">
        <v>159</v>
      </c>
      <c r="C203" s="3" t="s">
        <v>159</v>
      </c>
      <c r="D203" s="6" t="s">
        <v>253</v>
      </c>
      <c r="E203" s="1" t="s">
        <v>457</v>
      </c>
      <c r="F203" s="1">
        <v>633070512</v>
      </c>
      <c r="K203" s="1" t="s">
        <v>482</v>
      </c>
      <c r="M203" s="1">
        <v>24</v>
      </c>
      <c r="N203" s="1" t="s">
        <v>160</v>
      </c>
      <c r="O203" s="1" t="s">
        <v>161</v>
      </c>
      <c r="P203" s="1">
        <f t="shared" si="22"/>
        <v>2230.5785123966944</v>
      </c>
      <c r="Q203" s="1">
        <v>0</v>
      </c>
      <c r="R203" s="1" t="s">
        <v>162</v>
      </c>
      <c r="S203" s="1" t="s">
        <v>163</v>
      </c>
      <c r="W203" s="2" t="s">
        <v>527</v>
      </c>
      <c r="AC203" s="1">
        <v>10</v>
      </c>
      <c r="AD203" s="1">
        <v>20</v>
      </c>
      <c r="AE203" s="1">
        <v>30</v>
      </c>
      <c r="AF203" s="1">
        <v>30</v>
      </c>
      <c r="AG203" s="1" t="s">
        <v>163</v>
      </c>
      <c r="AH203" s="7" t="s">
        <v>483</v>
      </c>
      <c r="BX203" s="1" t="s">
        <v>165</v>
      </c>
      <c r="CC203" s="1" t="s">
        <v>175</v>
      </c>
      <c r="CD203" s="3" t="s">
        <v>166</v>
      </c>
      <c r="CV203" s="3" t="s">
        <v>167</v>
      </c>
      <c r="CZ203" s="1" t="s">
        <v>179</v>
      </c>
      <c r="DB203" s="3" t="s">
        <v>168</v>
      </c>
      <c r="DC203" s="3" t="s">
        <v>169</v>
      </c>
      <c r="DM203" s="1" t="s">
        <v>176</v>
      </c>
    </row>
    <row r="204" spans="1:117" x14ac:dyDescent="0.25">
      <c r="A204" s="3" t="s">
        <v>159</v>
      </c>
      <c r="B204" s="3" t="s">
        <v>159</v>
      </c>
      <c r="C204" s="3" t="s">
        <v>159</v>
      </c>
      <c r="D204" s="6" t="s">
        <v>253</v>
      </c>
      <c r="E204" s="1" t="s">
        <v>458</v>
      </c>
      <c r="F204" s="1">
        <v>633070513</v>
      </c>
      <c r="K204" s="1" t="s">
        <v>482</v>
      </c>
      <c r="M204" s="1">
        <v>24</v>
      </c>
      <c r="N204" s="1" t="s">
        <v>160</v>
      </c>
      <c r="O204" s="1" t="s">
        <v>161</v>
      </c>
      <c r="P204" s="1">
        <f t="shared" si="22"/>
        <v>2230.5785123966944</v>
      </c>
      <c r="Q204" s="1">
        <v>0</v>
      </c>
      <c r="R204" s="1" t="s">
        <v>162</v>
      </c>
      <c r="S204" s="1" t="s">
        <v>163</v>
      </c>
      <c r="W204" s="2" t="s">
        <v>527</v>
      </c>
      <c r="AC204" s="1">
        <v>10</v>
      </c>
      <c r="AD204" s="1">
        <v>20</v>
      </c>
      <c r="AE204" s="1">
        <v>30</v>
      </c>
      <c r="AF204" s="1">
        <v>30</v>
      </c>
      <c r="AG204" s="1" t="s">
        <v>163</v>
      </c>
      <c r="AH204" s="7" t="s">
        <v>483</v>
      </c>
      <c r="BX204" s="1" t="s">
        <v>165</v>
      </c>
      <c r="CC204" s="1" t="s">
        <v>175</v>
      </c>
      <c r="CD204" s="3" t="s">
        <v>166</v>
      </c>
      <c r="CV204" s="3" t="s">
        <v>167</v>
      </c>
      <c r="CZ204" s="1" t="s">
        <v>180</v>
      </c>
      <c r="DB204" s="3" t="s">
        <v>168</v>
      </c>
      <c r="DC204" s="3" t="s">
        <v>169</v>
      </c>
      <c r="DM204" s="1" t="s">
        <v>176</v>
      </c>
    </row>
    <row r="205" spans="1:117" x14ac:dyDescent="0.25">
      <c r="A205" s="3" t="s">
        <v>159</v>
      </c>
      <c r="B205" s="3" t="s">
        <v>159</v>
      </c>
      <c r="C205" s="3" t="s">
        <v>159</v>
      </c>
      <c r="D205" s="6" t="s">
        <v>253</v>
      </c>
      <c r="E205" s="1" t="s">
        <v>459</v>
      </c>
      <c r="F205" s="1">
        <v>633070514</v>
      </c>
      <c r="K205" s="1" t="s">
        <v>482</v>
      </c>
      <c r="M205" s="1">
        <v>24</v>
      </c>
      <c r="N205" s="1" t="s">
        <v>160</v>
      </c>
      <c r="O205" s="1" t="s">
        <v>161</v>
      </c>
      <c r="P205" s="1">
        <f t="shared" si="22"/>
        <v>2230.5785123966944</v>
      </c>
      <c r="Q205" s="1">
        <v>0</v>
      </c>
      <c r="R205" s="1" t="s">
        <v>162</v>
      </c>
      <c r="S205" s="1" t="s">
        <v>163</v>
      </c>
      <c r="W205" s="2" t="s">
        <v>527</v>
      </c>
      <c r="AC205" s="1">
        <v>10</v>
      </c>
      <c r="AD205" s="1">
        <v>20</v>
      </c>
      <c r="AE205" s="1">
        <v>30</v>
      </c>
      <c r="AF205" s="1">
        <v>30</v>
      </c>
      <c r="AG205" s="1" t="s">
        <v>163</v>
      </c>
      <c r="AH205" s="7" t="s">
        <v>483</v>
      </c>
      <c r="BX205" s="1" t="s">
        <v>165</v>
      </c>
      <c r="CC205" s="1" t="s">
        <v>175</v>
      </c>
      <c r="CD205" s="3" t="s">
        <v>166</v>
      </c>
      <c r="CV205" s="3" t="s">
        <v>167</v>
      </c>
      <c r="CZ205" s="1" t="s">
        <v>181</v>
      </c>
      <c r="DB205" s="3" t="s">
        <v>168</v>
      </c>
      <c r="DC205" s="3" t="s">
        <v>169</v>
      </c>
      <c r="DM205" s="1" t="s">
        <v>176</v>
      </c>
    </row>
    <row r="206" spans="1:117" x14ac:dyDescent="0.25">
      <c r="A206" s="3" t="s">
        <v>159</v>
      </c>
      <c r="B206" s="3" t="s">
        <v>159</v>
      </c>
      <c r="C206" s="3" t="s">
        <v>159</v>
      </c>
      <c r="D206" s="6" t="s">
        <v>253</v>
      </c>
      <c r="E206" s="1" t="s">
        <v>460</v>
      </c>
      <c r="F206" s="1">
        <v>633070515</v>
      </c>
      <c r="K206" s="1" t="s">
        <v>482</v>
      </c>
      <c r="M206" s="1">
        <v>24</v>
      </c>
      <c r="N206" s="1" t="s">
        <v>160</v>
      </c>
      <c r="O206" s="1" t="s">
        <v>161</v>
      </c>
      <c r="P206" s="1">
        <f t="shared" si="22"/>
        <v>2230.5785123966944</v>
      </c>
      <c r="Q206" s="1">
        <v>0</v>
      </c>
      <c r="R206" s="1" t="s">
        <v>162</v>
      </c>
      <c r="S206" s="1" t="s">
        <v>163</v>
      </c>
      <c r="W206" s="2" t="s">
        <v>527</v>
      </c>
      <c r="AC206" s="1">
        <v>10</v>
      </c>
      <c r="AD206" s="1">
        <v>20</v>
      </c>
      <c r="AE206" s="1">
        <v>30</v>
      </c>
      <c r="AF206" s="1">
        <v>30</v>
      </c>
      <c r="AG206" s="1" t="s">
        <v>163</v>
      </c>
      <c r="AH206" s="7" t="s">
        <v>483</v>
      </c>
      <c r="BX206" s="1" t="s">
        <v>165</v>
      </c>
      <c r="CC206" s="1" t="s">
        <v>175</v>
      </c>
      <c r="CD206" s="3" t="s">
        <v>166</v>
      </c>
      <c r="CV206" s="3" t="s">
        <v>167</v>
      </c>
      <c r="CZ206" s="1" t="s">
        <v>187</v>
      </c>
      <c r="DB206" s="3" t="s">
        <v>168</v>
      </c>
      <c r="DC206" s="3" t="s">
        <v>169</v>
      </c>
      <c r="DM206" s="1" t="s">
        <v>176</v>
      </c>
    </row>
    <row r="207" spans="1:117" x14ac:dyDescent="0.25">
      <c r="A207" s="3" t="s">
        <v>159</v>
      </c>
      <c r="B207" s="3" t="s">
        <v>159</v>
      </c>
      <c r="C207" s="3" t="s">
        <v>159</v>
      </c>
      <c r="D207" s="6" t="s">
        <v>289</v>
      </c>
      <c r="E207" s="5" t="s">
        <v>461</v>
      </c>
      <c r="F207" s="5">
        <v>628070720</v>
      </c>
      <c r="K207" s="1" t="s">
        <v>482</v>
      </c>
      <c r="M207" s="1">
        <v>24</v>
      </c>
      <c r="N207" s="1" t="s">
        <v>160</v>
      </c>
      <c r="O207" s="1" t="s">
        <v>161</v>
      </c>
      <c r="P207" s="1">
        <f>16999/1.21</f>
        <v>14048.760330578512</v>
      </c>
      <c r="Q207" s="1">
        <v>0</v>
      </c>
      <c r="R207" s="1" t="s">
        <v>162</v>
      </c>
      <c r="S207" s="1" t="s">
        <v>163</v>
      </c>
      <c r="W207" s="2" t="s">
        <v>214</v>
      </c>
      <c r="AC207" s="1">
        <v>10</v>
      </c>
      <c r="AD207" s="1">
        <v>20</v>
      </c>
      <c r="AE207" s="1">
        <v>30</v>
      </c>
      <c r="AF207" s="1">
        <v>30</v>
      </c>
      <c r="AG207" s="1" t="s">
        <v>163</v>
      </c>
      <c r="AH207" s="7" t="s">
        <v>483</v>
      </c>
      <c r="BX207" s="1" t="s">
        <v>165</v>
      </c>
      <c r="CC207" s="1" t="s">
        <v>175</v>
      </c>
      <c r="CD207" s="3" t="s">
        <v>166</v>
      </c>
      <c r="CV207" s="3" t="s">
        <v>167</v>
      </c>
      <c r="CZ207" s="1" t="s">
        <v>210</v>
      </c>
      <c r="DB207" s="3" t="s">
        <v>168</v>
      </c>
      <c r="DC207" s="3" t="s">
        <v>169</v>
      </c>
      <c r="DM207" s="1" t="s">
        <v>176</v>
      </c>
    </row>
    <row r="208" spans="1:117" x14ac:dyDescent="0.25">
      <c r="A208" s="3" t="s">
        <v>159</v>
      </c>
      <c r="B208" s="3" t="s">
        <v>159</v>
      </c>
      <c r="C208" s="3" t="s">
        <v>159</v>
      </c>
      <c r="D208" s="6" t="s">
        <v>289</v>
      </c>
      <c r="E208" s="5" t="s">
        <v>462</v>
      </c>
      <c r="F208" s="5">
        <v>628070721</v>
      </c>
      <c r="K208" s="1" t="s">
        <v>482</v>
      </c>
      <c r="M208" s="1">
        <v>24</v>
      </c>
      <c r="N208" s="1" t="s">
        <v>160</v>
      </c>
      <c r="O208" s="1" t="s">
        <v>161</v>
      </c>
      <c r="P208" s="1">
        <f t="shared" ref="P208:P210" si="23">16999/1.21</f>
        <v>14048.760330578512</v>
      </c>
      <c r="Q208" s="1">
        <v>0</v>
      </c>
      <c r="R208" s="1" t="s">
        <v>162</v>
      </c>
      <c r="S208" s="1" t="s">
        <v>163</v>
      </c>
      <c r="W208" s="2" t="s">
        <v>214</v>
      </c>
      <c r="AC208" s="1">
        <v>10</v>
      </c>
      <c r="AD208" s="1">
        <v>20</v>
      </c>
      <c r="AE208" s="1">
        <v>30</v>
      </c>
      <c r="AF208" s="1">
        <v>30</v>
      </c>
      <c r="AG208" s="1" t="s">
        <v>163</v>
      </c>
      <c r="AH208" s="7" t="s">
        <v>483</v>
      </c>
      <c r="BX208" s="1" t="s">
        <v>165</v>
      </c>
      <c r="CC208" s="1" t="s">
        <v>175</v>
      </c>
      <c r="CD208" s="3" t="s">
        <v>166</v>
      </c>
      <c r="CV208" s="3" t="s">
        <v>167</v>
      </c>
      <c r="CZ208" s="1" t="s">
        <v>211</v>
      </c>
      <c r="DB208" s="3" t="s">
        <v>168</v>
      </c>
      <c r="DC208" s="3" t="s">
        <v>169</v>
      </c>
      <c r="DM208" s="1" t="s">
        <v>176</v>
      </c>
    </row>
    <row r="209" spans="1:117" x14ac:dyDescent="0.25">
      <c r="A209" s="3" t="s">
        <v>159</v>
      </c>
      <c r="B209" s="3" t="s">
        <v>159</v>
      </c>
      <c r="C209" s="3" t="s">
        <v>159</v>
      </c>
      <c r="D209" s="6" t="s">
        <v>289</v>
      </c>
      <c r="E209" s="5" t="s">
        <v>463</v>
      </c>
      <c r="F209" s="5">
        <v>628070722</v>
      </c>
      <c r="K209" s="1" t="s">
        <v>482</v>
      </c>
      <c r="M209" s="1">
        <v>24</v>
      </c>
      <c r="N209" s="1" t="s">
        <v>160</v>
      </c>
      <c r="O209" s="1" t="s">
        <v>161</v>
      </c>
      <c r="P209" s="1">
        <f t="shared" si="23"/>
        <v>14048.760330578512</v>
      </c>
      <c r="Q209" s="1">
        <v>0</v>
      </c>
      <c r="R209" s="1" t="s">
        <v>162</v>
      </c>
      <c r="S209" s="1" t="s">
        <v>163</v>
      </c>
      <c r="W209" s="2" t="s">
        <v>214</v>
      </c>
      <c r="AC209" s="1">
        <v>10</v>
      </c>
      <c r="AD209" s="1">
        <v>20</v>
      </c>
      <c r="AE209" s="1">
        <v>30</v>
      </c>
      <c r="AF209" s="1">
        <v>30</v>
      </c>
      <c r="AG209" s="1" t="s">
        <v>163</v>
      </c>
      <c r="AH209" s="7" t="s">
        <v>483</v>
      </c>
      <c r="BX209" s="1" t="s">
        <v>165</v>
      </c>
      <c r="CC209" s="1" t="s">
        <v>175</v>
      </c>
      <c r="CD209" s="3" t="s">
        <v>166</v>
      </c>
      <c r="CV209" s="3" t="s">
        <v>167</v>
      </c>
      <c r="CZ209" s="1" t="s">
        <v>212</v>
      </c>
      <c r="DB209" s="3" t="s">
        <v>168</v>
      </c>
      <c r="DC209" s="3" t="s">
        <v>169</v>
      </c>
      <c r="DM209" s="1" t="s">
        <v>176</v>
      </c>
    </row>
    <row r="210" spans="1:117" x14ac:dyDescent="0.25">
      <c r="A210" s="3" t="s">
        <v>159</v>
      </c>
      <c r="B210" s="3" t="s">
        <v>159</v>
      </c>
      <c r="C210" s="3" t="s">
        <v>159</v>
      </c>
      <c r="D210" s="6" t="s">
        <v>289</v>
      </c>
      <c r="E210" s="5" t="s">
        <v>464</v>
      </c>
      <c r="F210" s="5">
        <v>628070723</v>
      </c>
      <c r="K210" s="1" t="s">
        <v>482</v>
      </c>
      <c r="M210" s="1">
        <v>24</v>
      </c>
      <c r="N210" s="1" t="s">
        <v>160</v>
      </c>
      <c r="O210" s="1" t="s">
        <v>161</v>
      </c>
      <c r="P210" s="1">
        <f t="shared" si="23"/>
        <v>14048.760330578512</v>
      </c>
      <c r="Q210" s="1">
        <v>0</v>
      </c>
      <c r="R210" s="1" t="s">
        <v>162</v>
      </c>
      <c r="S210" s="1" t="s">
        <v>163</v>
      </c>
      <c r="W210" s="2" t="s">
        <v>214</v>
      </c>
      <c r="AC210" s="1">
        <v>10</v>
      </c>
      <c r="AD210" s="1">
        <v>20</v>
      </c>
      <c r="AE210" s="1">
        <v>30</v>
      </c>
      <c r="AF210" s="1">
        <v>30</v>
      </c>
      <c r="AG210" s="1" t="s">
        <v>163</v>
      </c>
      <c r="AH210" s="7" t="s">
        <v>483</v>
      </c>
      <c r="BX210" s="1" t="s">
        <v>165</v>
      </c>
      <c r="CC210" s="1" t="s">
        <v>175</v>
      </c>
      <c r="CD210" s="3" t="s">
        <v>166</v>
      </c>
      <c r="CV210" s="3" t="s">
        <v>167</v>
      </c>
      <c r="CZ210" s="1" t="s">
        <v>213</v>
      </c>
      <c r="DB210" s="3" t="s">
        <v>168</v>
      </c>
      <c r="DC210" s="3" t="s">
        <v>169</v>
      </c>
      <c r="DM210" s="1" t="s">
        <v>176</v>
      </c>
    </row>
    <row r="211" spans="1:117" x14ac:dyDescent="0.25">
      <c r="A211" s="3" t="s">
        <v>159</v>
      </c>
      <c r="B211" s="3" t="s">
        <v>159</v>
      </c>
      <c r="C211" s="3" t="s">
        <v>159</v>
      </c>
      <c r="D211" s="6" t="s">
        <v>290</v>
      </c>
      <c r="E211" s="5" t="s">
        <v>465</v>
      </c>
      <c r="F211" s="5">
        <v>628070730</v>
      </c>
      <c r="K211" s="1" t="s">
        <v>482</v>
      </c>
      <c r="M211" s="1">
        <v>24</v>
      </c>
      <c r="N211" s="1" t="s">
        <v>160</v>
      </c>
      <c r="O211" s="1" t="s">
        <v>161</v>
      </c>
      <c r="P211" s="1">
        <f>12999/1.21</f>
        <v>10742.975206611571</v>
      </c>
      <c r="Q211" s="1">
        <v>0</v>
      </c>
      <c r="R211" s="1" t="s">
        <v>162</v>
      </c>
      <c r="S211" s="1" t="s">
        <v>163</v>
      </c>
      <c r="W211" s="2" t="s">
        <v>215</v>
      </c>
      <c r="AC211" s="1">
        <v>10</v>
      </c>
      <c r="AD211" s="1">
        <v>20</v>
      </c>
      <c r="AE211" s="1">
        <v>30</v>
      </c>
      <c r="AF211" s="1">
        <v>30</v>
      </c>
      <c r="AG211" s="1" t="s">
        <v>163</v>
      </c>
      <c r="AH211" s="7" t="s">
        <v>483</v>
      </c>
      <c r="BX211" s="1" t="s">
        <v>165</v>
      </c>
      <c r="CC211" s="1" t="s">
        <v>175</v>
      </c>
      <c r="CD211" s="3" t="s">
        <v>166</v>
      </c>
      <c r="CV211" s="3" t="s">
        <v>167</v>
      </c>
      <c r="CZ211" s="1" t="s">
        <v>210</v>
      </c>
      <c r="DB211" s="3" t="s">
        <v>168</v>
      </c>
      <c r="DC211" s="3" t="s">
        <v>169</v>
      </c>
      <c r="DM211" s="1" t="s">
        <v>176</v>
      </c>
    </row>
    <row r="212" spans="1:117" x14ac:dyDescent="0.25">
      <c r="A212" s="3" t="s">
        <v>159</v>
      </c>
      <c r="B212" s="3" t="s">
        <v>159</v>
      </c>
      <c r="C212" s="3" t="s">
        <v>159</v>
      </c>
      <c r="D212" s="6" t="s">
        <v>290</v>
      </c>
      <c r="E212" s="5" t="s">
        <v>466</v>
      </c>
      <c r="F212" s="5">
        <v>628070731</v>
      </c>
      <c r="K212" s="1" t="s">
        <v>482</v>
      </c>
      <c r="M212" s="1">
        <v>24</v>
      </c>
      <c r="N212" s="1" t="s">
        <v>160</v>
      </c>
      <c r="O212" s="1" t="s">
        <v>161</v>
      </c>
      <c r="P212" s="1">
        <f t="shared" ref="P212:P214" si="24">12999/1.21</f>
        <v>10742.975206611571</v>
      </c>
      <c r="Q212" s="1">
        <v>0</v>
      </c>
      <c r="R212" s="1" t="s">
        <v>162</v>
      </c>
      <c r="S212" s="1" t="s">
        <v>163</v>
      </c>
      <c r="W212" s="2" t="s">
        <v>215</v>
      </c>
      <c r="AC212" s="1">
        <v>10</v>
      </c>
      <c r="AD212" s="1">
        <v>20</v>
      </c>
      <c r="AE212" s="1">
        <v>30</v>
      </c>
      <c r="AF212" s="1">
        <v>30</v>
      </c>
      <c r="AG212" s="1" t="s">
        <v>163</v>
      </c>
      <c r="AH212" s="7" t="s">
        <v>483</v>
      </c>
      <c r="BX212" s="1" t="s">
        <v>165</v>
      </c>
      <c r="CC212" s="1" t="s">
        <v>175</v>
      </c>
      <c r="CD212" s="3" t="s">
        <v>166</v>
      </c>
      <c r="CV212" s="3" t="s">
        <v>167</v>
      </c>
      <c r="CZ212" s="1" t="s">
        <v>211</v>
      </c>
      <c r="DB212" s="3" t="s">
        <v>168</v>
      </c>
      <c r="DC212" s="3" t="s">
        <v>169</v>
      </c>
      <c r="DM212" s="1" t="s">
        <v>176</v>
      </c>
    </row>
    <row r="213" spans="1:117" x14ac:dyDescent="0.25">
      <c r="A213" s="3" t="s">
        <v>159</v>
      </c>
      <c r="B213" s="3" t="s">
        <v>159</v>
      </c>
      <c r="C213" s="3" t="s">
        <v>159</v>
      </c>
      <c r="D213" s="6" t="s">
        <v>290</v>
      </c>
      <c r="E213" s="5" t="s">
        <v>467</v>
      </c>
      <c r="F213" s="5">
        <v>628070732</v>
      </c>
      <c r="K213" s="1" t="s">
        <v>482</v>
      </c>
      <c r="M213" s="1">
        <v>24</v>
      </c>
      <c r="N213" s="1" t="s">
        <v>160</v>
      </c>
      <c r="O213" s="1" t="s">
        <v>161</v>
      </c>
      <c r="P213" s="1">
        <f t="shared" si="24"/>
        <v>10742.975206611571</v>
      </c>
      <c r="Q213" s="1">
        <v>0</v>
      </c>
      <c r="R213" s="1" t="s">
        <v>162</v>
      </c>
      <c r="S213" s="1" t="s">
        <v>163</v>
      </c>
      <c r="W213" s="2" t="s">
        <v>215</v>
      </c>
      <c r="AC213" s="1">
        <v>10</v>
      </c>
      <c r="AD213" s="1">
        <v>20</v>
      </c>
      <c r="AE213" s="1">
        <v>30</v>
      </c>
      <c r="AF213" s="1">
        <v>30</v>
      </c>
      <c r="AG213" s="1" t="s">
        <v>163</v>
      </c>
      <c r="AH213" s="7" t="s">
        <v>483</v>
      </c>
      <c r="BX213" s="1" t="s">
        <v>165</v>
      </c>
      <c r="CC213" s="1" t="s">
        <v>175</v>
      </c>
      <c r="CD213" s="3" t="s">
        <v>166</v>
      </c>
      <c r="CV213" s="3" t="s">
        <v>167</v>
      </c>
      <c r="CZ213" s="1" t="s">
        <v>212</v>
      </c>
      <c r="DB213" s="3" t="s">
        <v>168</v>
      </c>
      <c r="DC213" s="3" t="s">
        <v>169</v>
      </c>
      <c r="DM213" s="1" t="s">
        <v>176</v>
      </c>
    </row>
    <row r="214" spans="1:117" x14ac:dyDescent="0.25">
      <c r="A214" s="3" t="s">
        <v>159</v>
      </c>
      <c r="B214" s="3" t="s">
        <v>159</v>
      </c>
      <c r="C214" s="3" t="s">
        <v>159</v>
      </c>
      <c r="D214" s="6" t="s">
        <v>290</v>
      </c>
      <c r="E214" s="5" t="s">
        <v>468</v>
      </c>
      <c r="F214" s="5">
        <v>628070733</v>
      </c>
      <c r="K214" s="1" t="s">
        <v>482</v>
      </c>
      <c r="M214" s="1">
        <v>24</v>
      </c>
      <c r="N214" s="1" t="s">
        <v>160</v>
      </c>
      <c r="O214" s="1" t="s">
        <v>161</v>
      </c>
      <c r="P214" s="1">
        <f t="shared" si="24"/>
        <v>10742.975206611571</v>
      </c>
      <c r="Q214" s="1">
        <v>0</v>
      </c>
      <c r="R214" s="1" t="s">
        <v>162</v>
      </c>
      <c r="S214" s="1" t="s">
        <v>163</v>
      </c>
      <c r="W214" s="2" t="s">
        <v>215</v>
      </c>
      <c r="AC214" s="1">
        <v>10</v>
      </c>
      <c r="AD214" s="1">
        <v>20</v>
      </c>
      <c r="AE214" s="1">
        <v>30</v>
      </c>
      <c r="AF214" s="1">
        <v>30</v>
      </c>
      <c r="AG214" s="1" t="s">
        <v>163</v>
      </c>
      <c r="AH214" s="7" t="s">
        <v>483</v>
      </c>
      <c r="BX214" s="1" t="s">
        <v>165</v>
      </c>
      <c r="CC214" s="1" t="s">
        <v>175</v>
      </c>
      <c r="CD214" s="3" t="s">
        <v>166</v>
      </c>
      <c r="CV214" s="3" t="s">
        <v>167</v>
      </c>
      <c r="CZ214" s="1" t="s">
        <v>213</v>
      </c>
      <c r="DB214" s="3" t="s">
        <v>168</v>
      </c>
      <c r="DC214" s="3" t="s">
        <v>169</v>
      </c>
      <c r="DM214" s="1" t="s">
        <v>176</v>
      </c>
    </row>
    <row r="215" spans="1:117" x14ac:dyDescent="0.25">
      <c r="A215" s="3" t="s">
        <v>159</v>
      </c>
      <c r="B215" s="3" t="s">
        <v>159</v>
      </c>
      <c r="C215" s="3" t="s">
        <v>159</v>
      </c>
      <c r="D215" s="8" t="s">
        <v>216</v>
      </c>
      <c r="E215" s="1" t="s">
        <v>496</v>
      </c>
      <c r="F215" s="1">
        <v>633070640</v>
      </c>
      <c r="K215" s="1" t="s">
        <v>482</v>
      </c>
      <c r="M215" s="1">
        <v>24</v>
      </c>
      <c r="N215" s="1" t="s">
        <v>160</v>
      </c>
      <c r="O215" s="1" t="s">
        <v>161</v>
      </c>
      <c r="P215" s="1">
        <f>4999/1.21</f>
        <v>4131.4049586776864</v>
      </c>
      <c r="Q215" s="1">
        <v>0</v>
      </c>
      <c r="R215" s="1" t="s">
        <v>162</v>
      </c>
      <c r="S215" s="1" t="s">
        <v>163</v>
      </c>
      <c r="W215" s="2" t="s">
        <v>220</v>
      </c>
      <c r="AC215" s="1">
        <v>10</v>
      </c>
      <c r="AD215" s="1">
        <v>20</v>
      </c>
      <c r="AE215" s="1">
        <v>30</v>
      </c>
      <c r="AF215" s="1">
        <v>30</v>
      </c>
      <c r="AG215" s="1" t="s">
        <v>163</v>
      </c>
      <c r="AH215" s="7" t="s">
        <v>483</v>
      </c>
      <c r="BX215" s="1" t="s">
        <v>218</v>
      </c>
      <c r="CC215" s="1" t="s">
        <v>175</v>
      </c>
      <c r="CD215" s="3" t="s">
        <v>166</v>
      </c>
      <c r="CV215" s="3" t="s">
        <v>190</v>
      </c>
      <c r="CZ215" s="1" t="s">
        <v>177</v>
      </c>
      <c r="DB215" s="3" t="s">
        <v>168</v>
      </c>
      <c r="DC215" s="3" t="s">
        <v>169</v>
      </c>
      <c r="DM215" s="1" t="s">
        <v>176</v>
      </c>
    </row>
    <row r="216" spans="1:117" x14ac:dyDescent="0.25">
      <c r="A216" s="3" t="s">
        <v>159</v>
      </c>
      <c r="B216" s="3" t="s">
        <v>159</v>
      </c>
      <c r="C216" s="3" t="s">
        <v>159</v>
      </c>
      <c r="D216" s="8" t="s">
        <v>216</v>
      </c>
      <c r="E216" s="1" t="s">
        <v>497</v>
      </c>
      <c r="F216" s="1">
        <v>633070641</v>
      </c>
      <c r="K216" s="1" t="s">
        <v>482</v>
      </c>
      <c r="M216" s="1">
        <v>24</v>
      </c>
      <c r="N216" s="1" t="s">
        <v>160</v>
      </c>
      <c r="O216" s="1" t="s">
        <v>161</v>
      </c>
      <c r="P216" s="1">
        <f t="shared" ref="P216:P225" si="25">4999/1.21</f>
        <v>4131.4049586776864</v>
      </c>
      <c r="Q216" s="1">
        <v>0</v>
      </c>
      <c r="R216" s="1" t="s">
        <v>162</v>
      </c>
      <c r="S216" s="1" t="s">
        <v>163</v>
      </c>
      <c r="W216" s="2" t="s">
        <v>220</v>
      </c>
      <c r="AC216" s="1">
        <v>10</v>
      </c>
      <c r="AD216" s="1">
        <v>20</v>
      </c>
      <c r="AE216" s="1">
        <v>30</v>
      </c>
      <c r="AF216" s="1">
        <v>30</v>
      </c>
      <c r="AG216" s="1" t="s">
        <v>163</v>
      </c>
      <c r="AH216" s="7" t="s">
        <v>483</v>
      </c>
      <c r="BX216" s="1" t="s">
        <v>218</v>
      </c>
      <c r="CC216" s="1" t="s">
        <v>175</v>
      </c>
      <c r="CD216" s="3" t="s">
        <v>166</v>
      </c>
      <c r="CV216" s="3" t="s">
        <v>190</v>
      </c>
      <c r="CZ216" s="1" t="s">
        <v>178</v>
      </c>
      <c r="DB216" s="3" t="s">
        <v>168</v>
      </c>
      <c r="DC216" s="3" t="s">
        <v>169</v>
      </c>
      <c r="DM216" s="1" t="s">
        <v>176</v>
      </c>
    </row>
    <row r="217" spans="1:117" x14ac:dyDescent="0.25">
      <c r="A217" s="3" t="s">
        <v>159</v>
      </c>
      <c r="B217" s="3" t="s">
        <v>159</v>
      </c>
      <c r="C217" s="3" t="s">
        <v>159</v>
      </c>
      <c r="D217" s="8" t="s">
        <v>216</v>
      </c>
      <c r="E217" s="1" t="s">
        <v>498</v>
      </c>
      <c r="F217" s="1">
        <v>633070642</v>
      </c>
      <c r="K217" s="1" t="s">
        <v>482</v>
      </c>
      <c r="M217" s="1">
        <v>24</v>
      </c>
      <c r="N217" s="1" t="s">
        <v>160</v>
      </c>
      <c r="O217" s="1" t="s">
        <v>161</v>
      </c>
      <c r="P217" s="1">
        <f t="shared" si="25"/>
        <v>4131.4049586776864</v>
      </c>
      <c r="Q217" s="1">
        <v>0</v>
      </c>
      <c r="R217" s="1" t="s">
        <v>162</v>
      </c>
      <c r="S217" s="1" t="s">
        <v>163</v>
      </c>
      <c r="W217" s="2" t="s">
        <v>220</v>
      </c>
      <c r="AC217" s="1">
        <v>10</v>
      </c>
      <c r="AD217" s="1">
        <v>20</v>
      </c>
      <c r="AE217" s="1">
        <v>30</v>
      </c>
      <c r="AF217" s="1">
        <v>30</v>
      </c>
      <c r="AG217" s="1" t="s">
        <v>163</v>
      </c>
      <c r="AH217" s="7" t="s">
        <v>483</v>
      </c>
      <c r="BX217" s="1" t="s">
        <v>218</v>
      </c>
      <c r="CC217" s="1" t="s">
        <v>175</v>
      </c>
      <c r="CD217" s="3" t="s">
        <v>166</v>
      </c>
      <c r="CV217" s="3" t="s">
        <v>190</v>
      </c>
      <c r="CZ217" s="1" t="s">
        <v>179</v>
      </c>
      <c r="DB217" s="3" t="s">
        <v>168</v>
      </c>
      <c r="DC217" s="3" t="s">
        <v>169</v>
      </c>
      <c r="DM217" s="1" t="s">
        <v>176</v>
      </c>
    </row>
    <row r="218" spans="1:117" x14ac:dyDescent="0.25">
      <c r="A218" s="3" t="s">
        <v>159</v>
      </c>
      <c r="B218" s="3" t="s">
        <v>159</v>
      </c>
      <c r="C218" s="3" t="s">
        <v>159</v>
      </c>
      <c r="D218" s="8" t="s">
        <v>216</v>
      </c>
      <c r="E218" s="1" t="s">
        <v>499</v>
      </c>
      <c r="F218" s="1">
        <v>633070643</v>
      </c>
      <c r="K218" s="1" t="s">
        <v>482</v>
      </c>
      <c r="M218" s="1">
        <v>24</v>
      </c>
      <c r="N218" s="1" t="s">
        <v>160</v>
      </c>
      <c r="O218" s="1" t="s">
        <v>161</v>
      </c>
      <c r="P218" s="1">
        <f t="shared" si="25"/>
        <v>4131.4049586776864</v>
      </c>
      <c r="Q218" s="1">
        <v>0</v>
      </c>
      <c r="R218" s="1" t="s">
        <v>162</v>
      </c>
      <c r="S218" s="1" t="s">
        <v>163</v>
      </c>
      <c r="W218" s="2" t="s">
        <v>220</v>
      </c>
      <c r="AC218" s="1">
        <v>10</v>
      </c>
      <c r="AD218" s="1">
        <v>20</v>
      </c>
      <c r="AE218" s="1">
        <v>30</v>
      </c>
      <c r="AF218" s="1">
        <v>30</v>
      </c>
      <c r="AG218" s="1" t="s">
        <v>163</v>
      </c>
      <c r="AH218" s="7" t="s">
        <v>483</v>
      </c>
      <c r="BX218" s="1" t="s">
        <v>218</v>
      </c>
      <c r="CC218" s="1" t="s">
        <v>175</v>
      </c>
      <c r="CD218" s="3" t="s">
        <v>166</v>
      </c>
      <c r="CV218" s="3" t="s">
        <v>190</v>
      </c>
      <c r="CZ218" s="1" t="s">
        <v>180</v>
      </c>
      <c r="DB218" s="3" t="s">
        <v>168</v>
      </c>
      <c r="DC218" s="3" t="s">
        <v>169</v>
      </c>
      <c r="DM218" s="1" t="s">
        <v>176</v>
      </c>
    </row>
    <row r="219" spans="1:117" x14ac:dyDescent="0.25">
      <c r="A219" s="3" t="s">
        <v>159</v>
      </c>
      <c r="B219" s="3" t="s">
        <v>159</v>
      </c>
      <c r="C219" s="3" t="s">
        <v>159</v>
      </c>
      <c r="D219" s="8" t="s">
        <v>216</v>
      </c>
      <c r="E219" s="1" t="s">
        <v>500</v>
      </c>
      <c r="F219" s="1">
        <v>633070644</v>
      </c>
      <c r="K219" s="1" t="s">
        <v>482</v>
      </c>
      <c r="M219" s="1">
        <v>24</v>
      </c>
      <c r="N219" s="1" t="s">
        <v>160</v>
      </c>
      <c r="O219" s="1" t="s">
        <v>161</v>
      </c>
      <c r="P219" s="1">
        <f t="shared" si="25"/>
        <v>4131.4049586776864</v>
      </c>
      <c r="Q219" s="1">
        <v>0</v>
      </c>
      <c r="R219" s="1" t="s">
        <v>162</v>
      </c>
      <c r="S219" s="1" t="s">
        <v>163</v>
      </c>
      <c r="W219" s="2" t="s">
        <v>220</v>
      </c>
      <c r="AC219" s="1">
        <v>10</v>
      </c>
      <c r="AD219" s="1">
        <v>20</v>
      </c>
      <c r="AE219" s="1">
        <v>30</v>
      </c>
      <c r="AF219" s="1">
        <v>30</v>
      </c>
      <c r="AG219" s="1" t="s">
        <v>163</v>
      </c>
      <c r="AH219" s="7" t="s">
        <v>483</v>
      </c>
      <c r="BX219" s="1" t="s">
        <v>218</v>
      </c>
      <c r="CC219" s="1" t="s">
        <v>175</v>
      </c>
      <c r="CD219" s="3" t="s">
        <v>166</v>
      </c>
      <c r="CV219" s="3" t="s">
        <v>190</v>
      </c>
      <c r="CZ219" s="1" t="s">
        <v>181</v>
      </c>
      <c r="DB219" s="3" t="s">
        <v>168</v>
      </c>
      <c r="DC219" s="3" t="s">
        <v>169</v>
      </c>
      <c r="DM219" s="1" t="s">
        <v>176</v>
      </c>
    </row>
    <row r="220" spans="1:117" x14ac:dyDescent="0.25">
      <c r="A220" s="3" t="s">
        <v>159</v>
      </c>
      <c r="B220" s="3" t="s">
        <v>159</v>
      </c>
      <c r="C220" s="3" t="s">
        <v>159</v>
      </c>
      <c r="D220" s="8" t="s">
        <v>216</v>
      </c>
      <c r="E220" s="1" t="s">
        <v>501</v>
      </c>
      <c r="F220" s="1">
        <v>633070645</v>
      </c>
      <c r="K220" s="1" t="s">
        <v>482</v>
      </c>
      <c r="M220" s="1">
        <v>24</v>
      </c>
      <c r="N220" s="1" t="s">
        <v>160</v>
      </c>
      <c r="O220" s="1" t="s">
        <v>161</v>
      </c>
      <c r="P220" s="1">
        <f t="shared" si="25"/>
        <v>4131.4049586776864</v>
      </c>
      <c r="Q220" s="1">
        <v>0</v>
      </c>
      <c r="R220" s="1" t="s">
        <v>162</v>
      </c>
      <c r="S220" s="1" t="s">
        <v>163</v>
      </c>
      <c r="W220" s="2" t="s">
        <v>220</v>
      </c>
      <c r="AC220" s="1">
        <v>10</v>
      </c>
      <c r="AD220" s="1">
        <v>20</v>
      </c>
      <c r="AE220" s="1">
        <v>30</v>
      </c>
      <c r="AF220" s="1">
        <v>30</v>
      </c>
      <c r="AG220" s="1" t="s">
        <v>163</v>
      </c>
      <c r="AH220" s="7" t="s">
        <v>483</v>
      </c>
      <c r="BX220" s="1" t="s">
        <v>218</v>
      </c>
      <c r="CC220" s="1" t="s">
        <v>175</v>
      </c>
      <c r="CD220" s="3" t="s">
        <v>166</v>
      </c>
      <c r="CV220" s="3" t="s">
        <v>190</v>
      </c>
      <c r="CZ220" s="1" t="s">
        <v>187</v>
      </c>
      <c r="DB220" s="3" t="s">
        <v>168</v>
      </c>
      <c r="DC220" s="3" t="s">
        <v>169</v>
      </c>
      <c r="DM220" s="1" t="s">
        <v>176</v>
      </c>
    </row>
    <row r="221" spans="1:117" x14ac:dyDescent="0.25">
      <c r="A221" s="3" t="s">
        <v>159</v>
      </c>
      <c r="B221" s="3" t="s">
        <v>159</v>
      </c>
      <c r="C221" s="3" t="s">
        <v>159</v>
      </c>
      <c r="D221" s="6" t="s">
        <v>291</v>
      </c>
      <c r="E221" s="1" t="s">
        <v>502</v>
      </c>
      <c r="F221" s="1">
        <v>633070650</v>
      </c>
      <c r="K221" s="1" t="s">
        <v>482</v>
      </c>
      <c r="M221" s="1">
        <v>24</v>
      </c>
      <c r="N221" s="1" t="s">
        <v>160</v>
      </c>
      <c r="O221" s="1" t="s">
        <v>161</v>
      </c>
      <c r="P221" s="1">
        <f t="shared" si="25"/>
        <v>4131.4049586776864</v>
      </c>
      <c r="Q221" s="1">
        <v>0</v>
      </c>
      <c r="R221" s="1" t="s">
        <v>162</v>
      </c>
      <c r="S221" s="1" t="s">
        <v>163</v>
      </c>
      <c r="W221" s="2" t="s">
        <v>220</v>
      </c>
      <c r="AC221" s="1">
        <v>10</v>
      </c>
      <c r="AD221" s="1">
        <v>20</v>
      </c>
      <c r="AE221" s="1">
        <v>30</v>
      </c>
      <c r="AF221" s="1">
        <v>30</v>
      </c>
      <c r="AG221" s="1" t="s">
        <v>163</v>
      </c>
      <c r="AH221" s="7" t="s">
        <v>483</v>
      </c>
      <c r="BX221" s="1" t="s">
        <v>165</v>
      </c>
      <c r="CC221" s="1" t="s">
        <v>175</v>
      </c>
      <c r="CD221" s="3" t="s">
        <v>166</v>
      </c>
      <c r="CV221" s="3" t="s">
        <v>190</v>
      </c>
      <c r="CZ221" s="1" t="s">
        <v>177</v>
      </c>
      <c r="DB221" s="3" t="s">
        <v>168</v>
      </c>
      <c r="DC221" s="3" t="s">
        <v>169</v>
      </c>
      <c r="DM221" s="1" t="s">
        <v>176</v>
      </c>
    </row>
    <row r="222" spans="1:117" x14ac:dyDescent="0.25">
      <c r="A222" s="3" t="s">
        <v>159</v>
      </c>
      <c r="B222" s="3" t="s">
        <v>159</v>
      </c>
      <c r="C222" s="3" t="s">
        <v>159</v>
      </c>
      <c r="D222" s="6" t="s">
        <v>291</v>
      </c>
      <c r="E222" s="1" t="s">
        <v>503</v>
      </c>
      <c r="F222" s="1">
        <v>633070651</v>
      </c>
      <c r="K222" s="1" t="s">
        <v>482</v>
      </c>
      <c r="M222" s="1">
        <v>24</v>
      </c>
      <c r="N222" s="1" t="s">
        <v>160</v>
      </c>
      <c r="O222" s="1" t="s">
        <v>161</v>
      </c>
      <c r="P222" s="1">
        <f t="shared" si="25"/>
        <v>4131.4049586776864</v>
      </c>
      <c r="Q222" s="1">
        <v>0</v>
      </c>
      <c r="R222" s="1" t="s">
        <v>162</v>
      </c>
      <c r="S222" s="1" t="s">
        <v>163</v>
      </c>
      <c r="W222" s="2" t="s">
        <v>220</v>
      </c>
      <c r="AC222" s="1">
        <v>10</v>
      </c>
      <c r="AD222" s="1">
        <v>20</v>
      </c>
      <c r="AE222" s="1">
        <v>30</v>
      </c>
      <c r="AF222" s="1">
        <v>30</v>
      </c>
      <c r="AG222" s="1" t="s">
        <v>163</v>
      </c>
      <c r="AH222" s="7" t="s">
        <v>483</v>
      </c>
      <c r="BX222" s="1" t="s">
        <v>165</v>
      </c>
      <c r="CC222" s="1" t="s">
        <v>175</v>
      </c>
      <c r="CD222" s="3" t="s">
        <v>166</v>
      </c>
      <c r="CV222" s="3" t="s">
        <v>190</v>
      </c>
      <c r="CZ222" s="1" t="s">
        <v>178</v>
      </c>
      <c r="DB222" s="3" t="s">
        <v>168</v>
      </c>
      <c r="DC222" s="3" t="s">
        <v>169</v>
      </c>
      <c r="DM222" s="1" t="s">
        <v>176</v>
      </c>
    </row>
    <row r="223" spans="1:117" x14ac:dyDescent="0.25">
      <c r="A223" s="3" t="s">
        <v>159</v>
      </c>
      <c r="B223" s="3" t="s">
        <v>159</v>
      </c>
      <c r="C223" s="3" t="s">
        <v>159</v>
      </c>
      <c r="D223" s="6" t="s">
        <v>291</v>
      </c>
      <c r="E223" s="1" t="s">
        <v>504</v>
      </c>
      <c r="F223" s="1">
        <v>633070652</v>
      </c>
      <c r="K223" s="1" t="s">
        <v>482</v>
      </c>
      <c r="M223" s="1">
        <v>24</v>
      </c>
      <c r="N223" s="1" t="s">
        <v>160</v>
      </c>
      <c r="O223" s="1" t="s">
        <v>161</v>
      </c>
      <c r="P223" s="1">
        <f t="shared" si="25"/>
        <v>4131.4049586776864</v>
      </c>
      <c r="Q223" s="1">
        <v>0</v>
      </c>
      <c r="R223" s="1" t="s">
        <v>162</v>
      </c>
      <c r="S223" s="1" t="s">
        <v>163</v>
      </c>
      <c r="W223" s="2" t="s">
        <v>220</v>
      </c>
      <c r="AC223" s="1">
        <v>10</v>
      </c>
      <c r="AD223" s="1">
        <v>20</v>
      </c>
      <c r="AE223" s="1">
        <v>30</v>
      </c>
      <c r="AF223" s="1">
        <v>30</v>
      </c>
      <c r="AG223" s="1" t="s">
        <v>163</v>
      </c>
      <c r="AH223" s="7" t="s">
        <v>483</v>
      </c>
      <c r="BX223" s="1" t="s">
        <v>165</v>
      </c>
      <c r="CC223" s="1" t="s">
        <v>175</v>
      </c>
      <c r="CD223" s="3" t="s">
        <v>166</v>
      </c>
      <c r="CV223" s="3" t="s">
        <v>190</v>
      </c>
      <c r="CZ223" s="1" t="s">
        <v>179</v>
      </c>
      <c r="DB223" s="3" t="s">
        <v>168</v>
      </c>
      <c r="DC223" s="3" t="s">
        <v>169</v>
      </c>
      <c r="DM223" s="1" t="s">
        <v>176</v>
      </c>
    </row>
    <row r="224" spans="1:117" x14ac:dyDescent="0.25">
      <c r="A224" s="3" t="s">
        <v>159</v>
      </c>
      <c r="B224" s="3" t="s">
        <v>159</v>
      </c>
      <c r="C224" s="3" t="s">
        <v>159</v>
      </c>
      <c r="D224" s="6" t="s">
        <v>291</v>
      </c>
      <c r="E224" s="1" t="s">
        <v>505</v>
      </c>
      <c r="F224" s="1">
        <v>633070653</v>
      </c>
      <c r="K224" s="1" t="s">
        <v>482</v>
      </c>
      <c r="M224" s="1">
        <v>24</v>
      </c>
      <c r="N224" s="1" t="s">
        <v>160</v>
      </c>
      <c r="O224" s="1" t="s">
        <v>161</v>
      </c>
      <c r="P224" s="1">
        <f t="shared" si="25"/>
        <v>4131.4049586776864</v>
      </c>
      <c r="Q224" s="1">
        <v>0</v>
      </c>
      <c r="R224" s="1" t="s">
        <v>162</v>
      </c>
      <c r="S224" s="1" t="s">
        <v>163</v>
      </c>
      <c r="W224" s="2" t="s">
        <v>220</v>
      </c>
      <c r="AC224" s="1">
        <v>10</v>
      </c>
      <c r="AD224" s="1">
        <v>20</v>
      </c>
      <c r="AE224" s="1">
        <v>30</v>
      </c>
      <c r="AF224" s="1">
        <v>30</v>
      </c>
      <c r="AG224" s="1" t="s">
        <v>163</v>
      </c>
      <c r="AH224" s="7" t="s">
        <v>483</v>
      </c>
      <c r="BX224" s="1" t="s">
        <v>165</v>
      </c>
      <c r="CC224" s="1" t="s">
        <v>175</v>
      </c>
      <c r="CD224" s="3" t="s">
        <v>166</v>
      </c>
      <c r="CV224" s="3" t="s">
        <v>190</v>
      </c>
      <c r="CZ224" s="1" t="s">
        <v>180</v>
      </c>
      <c r="DB224" s="3" t="s">
        <v>168</v>
      </c>
      <c r="DC224" s="3" t="s">
        <v>169</v>
      </c>
      <c r="DM224" s="1" t="s">
        <v>176</v>
      </c>
    </row>
    <row r="225" spans="1:117" x14ac:dyDescent="0.25">
      <c r="A225" s="3" t="s">
        <v>159</v>
      </c>
      <c r="B225" s="3" t="s">
        <v>159</v>
      </c>
      <c r="C225" s="3" t="s">
        <v>159</v>
      </c>
      <c r="D225" s="6" t="s">
        <v>291</v>
      </c>
      <c r="E225" s="1" t="s">
        <v>506</v>
      </c>
      <c r="F225" s="1">
        <v>633070654</v>
      </c>
      <c r="K225" s="1" t="s">
        <v>482</v>
      </c>
      <c r="M225" s="1">
        <v>24</v>
      </c>
      <c r="N225" s="1" t="s">
        <v>160</v>
      </c>
      <c r="O225" s="1" t="s">
        <v>161</v>
      </c>
      <c r="P225" s="1">
        <f t="shared" si="25"/>
        <v>4131.4049586776864</v>
      </c>
      <c r="Q225" s="1">
        <v>0</v>
      </c>
      <c r="R225" s="1" t="s">
        <v>162</v>
      </c>
      <c r="S225" s="1" t="s">
        <v>163</v>
      </c>
      <c r="W225" s="2" t="s">
        <v>220</v>
      </c>
      <c r="AC225" s="1">
        <v>10</v>
      </c>
      <c r="AD225" s="1">
        <v>20</v>
      </c>
      <c r="AE225" s="1">
        <v>30</v>
      </c>
      <c r="AF225" s="1">
        <v>30</v>
      </c>
      <c r="AG225" s="1" t="s">
        <v>163</v>
      </c>
      <c r="AH225" s="7" t="s">
        <v>483</v>
      </c>
      <c r="BX225" s="1" t="s">
        <v>165</v>
      </c>
      <c r="CC225" s="1" t="s">
        <v>175</v>
      </c>
      <c r="CD225" s="3" t="s">
        <v>166</v>
      </c>
      <c r="CV225" s="3" t="s">
        <v>190</v>
      </c>
      <c r="CZ225" s="1" t="s">
        <v>181</v>
      </c>
      <c r="DB225" s="3" t="s">
        <v>168</v>
      </c>
      <c r="DC225" s="3" t="s">
        <v>169</v>
      </c>
      <c r="DM225" s="1" t="s">
        <v>176</v>
      </c>
    </row>
    <row r="226" spans="1:117" x14ac:dyDescent="0.25">
      <c r="A226" s="3" t="s">
        <v>159</v>
      </c>
      <c r="B226" s="3" t="s">
        <v>159</v>
      </c>
      <c r="C226" s="3" t="s">
        <v>159</v>
      </c>
      <c r="D226" s="6" t="s">
        <v>291</v>
      </c>
      <c r="E226" s="1" t="s">
        <v>507</v>
      </c>
      <c r="F226" s="1">
        <v>633070655</v>
      </c>
      <c r="K226" s="1" t="s">
        <v>482</v>
      </c>
      <c r="M226" s="1">
        <v>24</v>
      </c>
      <c r="N226" s="1" t="s">
        <v>160</v>
      </c>
      <c r="O226" s="1" t="s">
        <v>161</v>
      </c>
      <c r="P226" s="1">
        <f>4999/1.21</f>
        <v>4131.4049586776864</v>
      </c>
      <c r="Q226" s="1">
        <v>0</v>
      </c>
      <c r="R226" s="1" t="s">
        <v>162</v>
      </c>
      <c r="S226" s="1" t="s">
        <v>163</v>
      </c>
      <c r="W226" s="2" t="s">
        <v>220</v>
      </c>
      <c r="AC226" s="1">
        <v>10</v>
      </c>
      <c r="AD226" s="1">
        <v>20</v>
      </c>
      <c r="AE226" s="1">
        <v>30</v>
      </c>
      <c r="AF226" s="1">
        <v>30</v>
      </c>
      <c r="AG226" s="1" t="s">
        <v>163</v>
      </c>
      <c r="AH226" s="7" t="s">
        <v>483</v>
      </c>
      <c r="BX226" s="1" t="s">
        <v>165</v>
      </c>
      <c r="CC226" s="1" t="s">
        <v>175</v>
      </c>
      <c r="CD226" s="3" t="s">
        <v>166</v>
      </c>
      <c r="CV226" s="3" t="s">
        <v>190</v>
      </c>
      <c r="CZ226" s="1" t="s">
        <v>187</v>
      </c>
      <c r="DB226" s="3" t="s">
        <v>168</v>
      </c>
      <c r="DC226" s="3" t="s">
        <v>169</v>
      </c>
      <c r="DM226" s="1" t="s">
        <v>176</v>
      </c>
    </row>
    <row r="227" spans="1:117" x14ac:dyDescent="0.25">
      <c r="A227" s="3" t="s">
        <v>159</v>
      </c>
      <c r="B227" s="3" t="s">
        <v>159</v>
      </c>
      <c r="C227" s="3" t="s">
        <v>159</v>
      </c>
      <c r="D227" s="6" t="s">
        <v>217</v>
      </c>
      <c r="E227" s="1" t="s">
        <v>490</v>
      </c>
      <c r="F227" s="1">
        <v>633070660</v>
      </c>
      <c r="K227" s="1" t="s">
        <v>482</v>
      </c>
      <c r="M227" s="1">
        <v>24</v>
      </c>
      <c r="N227" s="1" t="s">
        <v>160</v>
      </c>
      <c r="O227" s="1" t="s">
        <v>161</v>
      </c>
      <c r="P227" s="1">
        <f>3999/1.21</f>
        <v>3304.9586776859505</v>
      </c>
      <c r="Q227" s="1">
        <v>0</v>
      </c>
      <c r="R227" s="1" t="s">
        <v>162</v>
      </c>
      <c r="S227" s="1" t="s">
        <v>163</v>
      </c>
      <c r="W227" s="2" t="s">
        <v>221</v>
      </c>
      <c r="AC227" s="1">
        <v>10</v>
      </c>
      <c r="AD227" s="1">
        <v>20</v>
      </c>
      <c r="AE227" s="1">
        <v>30</v>
      </c>
      <c r="AF227" s="1">
        <v>30</v>
      </c>
      <c r="AG227" s="1" t="s">
        <v>163</v>
      </c>
      <c r="AH227" s="7" t="s">
        <v>483</v>
      </c>
      <c r="BX227" s="1" t="s">
        <v>218</v>
      </c>
      <c r="CC227" s="1" t="s">
        <v>175</v>
      </c>
      <c r="CD227" s="3" t="s">
        <v>166</v>
      </c>
      <c r="CV227" s="3" t="s">
        <v>190</v>
      </c>
      <c r="CZ227" s="1" t="s">
        <v>177</v>
      </c>
      <c r="DB227" s="3" t="s">
        <v>168</v>
      </c>
      <c r="DC227" s="3" t="s">
        <v>169</v>
      </c>
      <c r="DM227" s="1" t="s">
        <v>176</v>
      </c>
    </row>
    <row r="228" spans="1:117" x14ac:dyDescent="0.25">
      <c r="A228" s="3" t="s">
        <v>159</v>
      </c>
      <c r="B228" s="3" t="s">
        <v>159</v>
      </c>
      <c r="C228" s="3" t="s">
        <v>159</v>
      </c>
      <c r="D228" s="6" t="s">
        <v>217</v>
      </c>
      <c r="E228" s="1" t="s">
        <v>491</v>
      </c>
      <c r="F228" s="1">
        <v>633070661</v>
      </c>
      <c r="K228" s="1" t="s">
        <v>482</v>
      </c>
      <c r="M228" s="1">
        <v>24</v>
      </c>
      <c r="N228" s="1" t="s">
        <v>160</v>
      </c>
      <c r="O228" s="1" t="s">
        <v>161</v>
      </c>
      <c r="P228" s="1">
        <f t="shared" ref="P228:P238" si="26">3999/1.21</f>
        <v>3304.9586776859505</v>
      </c>
      <c r="Q228" s="1">
        <v>0</v>
      </c>
      <c r="R228" s="1" t="s">
        <v>162</v>
      </c>
      <c r="S228" s="1" t="s">
        <v>163</v>
      </c>
      <c r="W228" s="2" t="s">
        <v>221</v>
      </c>
      <c r="AC228" s="1">
        <v>10</v>
      </c>
      <c r="AD228" s="1">
        <v>20</v>
      </c>
      <c r="AE228" s="1">
        <v>30</v>
      </c>
      <c r="AF228" s="1">
        <v>30</v>
      </c>
      <c r="AG228" s="1" t="s">
        <v>163</v>
      </c>
      <c r="AH228" s="7" t="s">
        <v>483</v>
      </c>
      <c r="BX228" s="1" t="s">
        <v>218</v>
      </c>
      <c r="CC228" s="1" t="s">
        <v>175</v>
      </c>
      <c r="CD228" s="3" t="s">
        <v>166</v>
      </c>
      <c r="CV228" s="3" t="s">
        <v>190</v>
      </c>
      <c r="CZ228" s="1" t="s">
        <v>178</v>
      </c>
      <c r="DB228" s="3" t="s">
        <v>168</v>
      </c>
      <c r="DC228" s="3" t="s">
        <v>169</v>
      </c>
      <c r="DM228" s="1" t="s">
        <v>176</v>
      </c>
    </row>
    <row r="229" spans="1:117" x14ac:dyDescent="0.25">
      <c r="A229" s="3" t="s">
        <v>159</v>
      </c>
      <c r="B229" s="3" t="s">
        <v>159</v>
      </c>
      <c r="C229" s="3" t="s">
        <v>159</v>
      </c>
      <c r="D229" s="6" t="s">
        <v>217</v>
      </c>
      <c r="E229" s="1" t="s">
        <v>492</v>
      </c>
      <c r="F229" s="1">
        <v>633070662</v>
      </c>
      <c r="K229" s="1" t="s">
        <v>482</v>
      </c>
      <c r="M229" s="1">
        <v>24</v>
      </c>
      <c r="N229" s="1" t="s">
        <v>160</v>
      </c>
      <c r="O229" s="1" t="s">
        <v>161</v>
      </c>
      <c r="P229" s="1">
        <f t="shared" si="26"/>
        <v>3304.9586776859505</v>
      </c>
      <c r="Q229" s="1">
        <v>0</v>
      </c>
      <c r="R229" s="1" t="s">
        <v>162</v>
      </c>
      <c r="S229" s="1" t="s">
        <v>163</v>
      </c>
      <c r="W229" s="2" t="s">
        <v>221</v>
      </c>
      <c r="AC229" s="1">
        <v>10</v>
      </c>
      <c r="AD229" s="1">
        <v>20</v>
      </c>
      <c r="AE229" s="1">
        <v>30</v>
      </c>
      <c r="AF229" s="1">
        <v>30</v>
      </c>
      <c r="AG229" s="1" t="s">
        <v>163</v>
      </c>
      <c r="AH229" s="7" t="s">
        <v>483</v>
      </c>
      <c r="BX229" s="1" t="s">
        <v>218</v>
      </c>
      <c r="CC229" s="1" t="s">
        <v>175</v>
      </c>
      <c r="CD229" s="3" t="s">
        <v>166</v>
      </c>
      <c r="CV229" s="3" t="s">
        <v>190</v>
      </c>
      <c r="CZ229" s="1" t="s">
        <v>179</v>
      </c>
      <c r="DB229" s="3" t="s">
        <v>168</v>
      </c>
      <c r="DC229" s="3" t="s">
        <v>169</v>
      </c>
      <c r="DM229" s="1" t="s">
        <v>176</v>
      </c>
    </row>
    <row r="230" spans="1:117" x14ac:dyDescent="0.25">
      <c r="A230" s="3" t="s">
        <v>159</v>
      </c>
      <c r="B230" s="3" t="s">
        <v>159</v>
      </c>
      <c r="C230" s="3" t="s">
        <v>159</v>
      </c>
      <c r="D230" s="6" t="s">
        <v>217</v>
      </c>
      <c r="E230" s="1" t="s">
        <v>493</v>
      </c>
      <c r="F230" s="1">
        <v>633070663</v>
      </c>
      <c r="K230" s="1" t="s">
        <v>482</v>
      </c>
      <c r="M230" s="1">
        <v>24</v>
      </c>
      <c r="N230" s="1" t="s">
        <v>160</v>
      </c>
      <c r="O230" s="1" t="s">
        <v>161</v>
      </c>
      <c r="P230" s="1">
        <f t="shared" si="26"/>
        <v>3304.9586776859505</v>
      </c>
      <c r="Q230" s="1">
        <v>0</v>
      </c>
      <c r="R230" s="1" t="s">
        <v>162</v>
      </c>
      <c r="S230" s="1" t="s">
        <v>163</v>
      </c>
      <c r="W230" s="2" t="s">
        <v>221</v>
      </c>
      <c r="AC230" s="1">
        <v>10</v>
      </c>
      <c r="AD230" s="1">
        <v>20</v>
      </c>
      <c r="AE230" s="1">
        <v>30</v>
      </c>
      <c r="AF230" s="1">
        <v>30</v>
      </c>
      <c r="AG230" s="1" t="s">
        <v>163</v>
      </c>
      <c r="AH230" s="7" t="s">
        <v>483</v>
      </c>
      <c r="BX230" s="1" t="s">
        <v>218</v>
      </c>
      <c r="CC230" s="1" t="s">
        <v>175</v>
      </c>
      <c r="CD230" s="3" t="s">
        <v>166</v>
      </c>
      <c r="CV230" s="3" t="s">
        <v>190</v>
      </c>
      <c r="CZ230" s="1" t="s">
        <v>180</v>
      </c>
      <c r="DB230" s="3" t="s">
        <v>168</v>
      </c>
      <c r="DC230" s="3" t="s">
        <v>169</v>
      </c>
      <c r="DM230" s="1" t="s">
        <v>176</v>
      </c>
    </row>
    <row r="231" spans="1:117" x14ac:dyDescent="0.25">
      <c r="A231" s="3" t="s">
        <v>159</v>
      </c>
      <c r="B231" s="3" t="s">
        <v>159</v>
      </c>
      <c r="C231" s="3" t="s">
        <v>159</v>
      </c>
      <c r="D231" s="6" t="s">
        <v>217</v>
      </c>
      <c r="E231" s="1" t="s">
        <v>494</v>
      </c>
      <c r="F231" s="1">
        <v>633070664</v>
      </c>
      <c r="K231" s="1" t="s">
        <v>482</v>
      </c>
      <c r="M231" s="1">
        <v>24</v>
      </c>
      <c r="N231" s="1" t="s">
        <v>160</v>
      </c>
      <c r="O231" s="1" t="s">
        <v>161</v>
      </c>
      <c r="P231" s="1">
        <f t="shared" si="26"/>
        <v>3304.9586776859505</v>
      </c>
      <c r="Q231" s="1">
        <v>0</v>
      </c>
      <c r="R231" s="1" t="s">
        <v>162</v>
      </c>
      <c r="S231" s="1" t="s">
        <v>163</v>
      </c>
      <c r="W231" s="2" t="s">
        <v>221</v>
      </c>
      <c r="AC231" s="1">
        <v>10</v>
      </c>
      <c r="AD231" s="1">
        <v>20</v>
      </c>
      <c r="AE231" s="1">
        <v>30</v>
      </c>
      <c r="AF231" s="1">
        <v>30</v>
      </c>
      <c r="AG231" s="1" t="s">
        <v>163</v>
      </c>
      <c r="AH231" s="7" t="s">
        <v>483</v>
      </c>
      <c r="BX231" s="1" t="s">
        <v>218</v>
      </c>
      <c r="CC231" s="1" t="s">
        <v>175</v>
      </c>
      <c r="CD231" s="3" t="s">
        <v>166</v>
      </c>
      <c r="CV231" s="3" t="s">
        <v>190</v>
      </c>
      <c r="CZ231" s="1" t="s">
        <v>181</v>
      </c>
      <c r="DB231" s="3" t="s">
        <v>168</v>
      </c>
      <c r="DC231" s="3" t="s">
        <v>169</v>
      </c>
      <c r="DM231" s="1" t="s">
        <v>176</v>
      </c>
    </row>
    <row r="232" spans="1:117" x14ac:dyDescent="0.25">
      <c r="A232" s="3" t="s">
        <v>159</v>
      </c>
      <c r="B232" s="3" t="s">
        <v>159</v>
      </c>
      <c r="C232" s="3" t="s">
        <v>159</v>
      </c>
      <c r="D232" s="6" t="s">
        <v>217</v>
      </c>
      <c r="E232" s="1" t="s">
        <v>495</v>
      </c>
      <c r="F232" s="1">
        <v>633070665</v>
      </c>
      <c r="K232" s="1" t="s">
        <v>482</v>
      </c>
      <c r="M232" s="1">
        <v>24</v>
      </c>
      <c r="N232" s="1" t="s">
        <v>160</v>
      </c>
      <c r="O232" s="1" t="s">
        <v>161</v>
      </c>
      <c r="P232" s="1">
        <f t="shared" si="26"/>
        <v>3304.9586776859505</v>
      </c>
      <c r="Q232" s="1">
        <v>0</v>
      </c>
      <c r="R232" s="1" t="s">
        <v>162</v>
      </c>
      <c r="S232" s="1" t="s">
        <v>163</v>
      </c>
      <c r="W232" s="2" t="s">
        <v>221</v>
      </c>
      <c r="AC232" s="1">
        <v>10</v>
      </c>
      <c r="AD232" s="1">
        <v>20</v>
      </c>
      <c r="AE232" s="1">
        <v>30</v>
      </c>
      <c r="AF232" s="1">
        <v>30</v>
      </c>
      <c r="AG232" s="1" t="s">
        <v>163</v>
      </c>
      <c r="AH232" s="7" t="s">
        <v>483</v>
      </c>
      <c r="BX232" s="1" t="s">
        <v>218</v>
      </c>
      <c r="CC232" s="1" t="s">
        <v>175</v>
      </c>
      <c r="CD232" s="3" t="s">
        <v>166</v>
      </c>
      <c r="CV232" s="3" t="s">
        <v>190</v>
      </c>
      <c r="CZ232" s="1" t="s">
        <v>187</v>
      </c>
      <c r="DB232" s="3" t="s">
        <v>168</v>
      </c>
      <c r="DC232" s="3" t="s">
        <v>169</v>
      </c>
      <c r="DM232" s="1" t="s">
        <v>176</v>
      </c>
    </row>
    <row r="233" spans="1:117" x14ac:dyDescent="0.25">
      <c r="A233" s="3" t="s">
        <v>159</v>
      </c>
      <c r="B233" s="3" t="s">
        <v>159</v>
      </c>
      <c r="C233" s="3" t="s">
        <v>159</v>
      </c>
      <c r="D233" s="6" t="s">
        <v>292</v>
      </c>
      <c r="E233" s="1" t="s">
        <v>484</v>
      </c>
      <c r="F233" s="1">
        <v>633070670</v>
      </c>
      <c r="K233" s="1" t="s">
        <v>482</v>
      </c>
      <c r="M233" s="1">
        <v>24</v>
      </c>
      <c r="N233" s="1" t="s">
        <v>160</v>
      </c>
      <c r="O233" s="1" t="s">
        <v>161</v>
      </c>
      <c r="P233" s="1">
        <f t="shared" si="26"/>
        <v>3304.9586776859505</v>
      </c>
      <c r="Q233" s="1">
        <v>0</v>
      </c>
      <c r="R233" s="1" t="s">
        <v>162</v>
      </c>
      <c r="S233" s="1" t="s">
        <v>163</v>
      </c>
      <c r="W233" s="2" t="s">
        <v>221</v>
      </c>
      <c r="AC233" s="1">
        <v>10</v>
      </c>
      <c r="AD233" s="1">
        <v>20</v>
      </c>
      <c r="AE233" s="1">
        <v>30</v>
      </c>
      <c r="AF233" s="1">
        <v>30</v>
      </c>
      <c r="AG233" s="1" t="s">
        <v>163</v>
      </c>
      <c r="AH233" s="7" t="s">
        <v>483</v>
      </c>
      <c r="BX233" s="1" t="s">
        <v>165</v>
      </c>
      <c r="CC233" s="1" t="s">
        <v>175</v>
      </c>
      <c r="CD233" s="3" t="s">
        <v>166</v>
      </c>
      <c r="CV233" s="3" t="s">
        <v>190</v>
      </c>
      <c r="CZ233" s="1" t="s">
        <v>177</v>
      </c>
      <c r="DB233" s="3" t="s">
        <v>168</v>
      </c>
      <c r="DC233" s="3" t="s">
        <v>169</v>
      </c>
      <c r="DM233" s="1" t="s">
        <v>176</v>
      </c>
    </row>
    <row r="234" spans="1:117" x14ac:dyDescent="0.25">
      <c r="A234" s="3" t="s">
        <v>159</v>
      </c>
      <c r="B234" s="3" t="s">
        <v>159</v>
      </c>
      <c r="C234" s="3" t="s">
        <v>159</v>
      </c>
      <c r="D234" s="6" t="s">
        <v>292</v>
      </c>
      <c r="E234" s="1" t="s">
        <v>485</v>
      </c>
      <c r="F234" s="1">
        <v>633070671</v>
      </c>
      <c r="K234" s="1" t="s">
        <v>482</v>
      </c>
      <c r="M234" s="1">
        <v>24</v>
      </c>
      <c r="N234" s="1" t="s">
        <v>160</v>
      </c>
      <c r="O234" s="1" t="s">
        <v>161</v>
      </c>
      <c r="P234" s="1">
        <f t="shared" si="26"/>
        <v>3304.9586776859505</v>
      </c>
      <c r="Q234" s="1">
        <v>0</v>
      </c>
      <c r="R234" s="1" t="s">
        <v>162</v>
      </c>
      <c r="S234" s="1" t="s">
        <v>163</v>
      </c>
      <c r="W234" s="2" t="s">
        <v>221</v>
      </c>
      <c r="AC234" s="1">
        <v>10</v>
      </c>
      <c r="AD234" s="1">
        <v>20</v>
      </c>
      <c r="AE234" s="1">
        <v>30</v>
      </c>
      <c r="AF234" s="1">
        <v>30</v>
      </c>
      <c r="AG234" s="1" t="s">
        <v>163</v>
      </c>
      <c r="AH234" s="7" t="s">
        <v>483</v>
      </c>
      <c r="BX234" s="1" t="s">
        <v>165</v>
      </c>
      <c r="CC234" s="1" t="s">
        <v>175</v>
      </c>
      <c r="CD234" s="3" t="s">
        <v>166</v>
      </c>
      <c r="CV234" s="3" t="s">
        <v>190</v>
      </c>
      <c r="CZ234" s="1" t="s">
        <v>178</v>
      </c>
      <c r="DB234" s="3" t="s">
        <v>168</v>
      </c>
      <c r="DC234" s="3" t="s">
        <v>169</v>
      </c>
      <c r="DM234" s="1" t="s">
        <v>176</v>
      </c>
    </row>
    <row r="235" spans="1:117" x14ac:dyDescent="0.25">
      <c r="A235" s="3" t="s">
        <v>159</v>
      </c>
      <c r="B235" s="3" t="s">
        <v>159</v>
      </c>
      <c r="C235" s="3" t="s">
        <v>159</v>
      </c>
      <c r="D235" s="6" t="s">
        <v>292</v>
      </c>
      <c r="E235" s="1" t="s">
        <v>486</v>
      </c>
      <c r="F235" s="1">
        <v>633070672</v>
      </c>
      <c r="K235" s="1" t="s">
        <v>482</v>
      </c>
      <c r="M235" s="1">
        <v>24</v>
      </c>
      <c r="N235" s="1" t="s">
        <v>160</v>
      </c>
      <c r="O235" s="1" t="s">
        <v>161</v>
      </c>
      <c r="P235" s="1">
        <f t="shared" si="26"/>
        <v>3304.9586776859505</v>
      </c>
      <c r="Q235" s="1">
        <v>0</v>
      </c>
      <c r="R235" s="1" t="s">
        <v>162</v>
      </c>
      <c r="S235" s="1" t="s">
        <v>163</v>
      </c>
      <c r="W235" s="2" t="s">
        <v>221</v>
      </c>
      <c r="AC235" s="1">
        <v>10</v>
      </c>
      <c r="AD235" s="1">
        <v>20</v>
      </c>
      <c r="AE235" s="1">
        <v>30</v>
      </c>
      <c r="AF235" s="1">
        <v>30</v>
      </c>
      <c r="AG235" s="1" t="s">
        <v>163</v>
      </c>
      <c r="AH235" s="7" t="s">
        <v>483</v>
      </c>
      <c r="BX235" s="1" t="s">
        <v>165</v>
      </c>
      <c r="CC235" s="1" t="s">
        <v>175</v>
      </c>
      <c r="CD235" s="3" t="s">
        <v>166</v>
      </c>
      <c r="CV235" s="3" t="s">
        <v>190</v>
      </c>
      <c r="CZ235" s="1" t="s">
        <v>179</v>
      </c>
      <c r="DB235" s="3" t="s">
        <v>168</v>
      </c>
      <c r="DC235" s="3" t="s">
        <v>169</v>
      </c>
      <c r="DM235" s="1" t="s">
        <v>176</v>
      </c>
    </row>
    <row r="236" spans="1:117" x14ac:dyDescent="0.25">
      <c r="A236" s="3" t="s">
        <v>159</v>
      </c>
      <c r="B236" s="3" t="s">
        <v>159</v>
      </c>
      <c r="C236" s="3" t="s">
        <v>159</v>
      </c>
      <c r="D236" s="6" t="s">
        <v>292</v>
      </c>
      <c r="E236" s="1" t="s">
        <v>487</v>
      </c>
      <c r="F236" s="1">
        <v>633070673</v>
      </c>
      <c r="K236" s="1" t="s">
        <v>482</v>
      </c>
      <c r="M236" s="1">
        <v>24</v>
      </c>
      <c r="N236" s="1" t="s">
        <v>160</v>
      </c>
      <c r="O236" s="1" t="s">
        <v>161</v>
      </c>
      <c r="P236" s="1">
        <f t="shared" si="26"/>
        <v>3304.9586776859505</v>
      </c>
      <c r="Q236" s="1">
        <v>0</v>
      </c>
      <c r="R236" s="1" t="s">
        <v>162</v>
      </c>
      <c r="S236" s="1" t="s">
        <v>163</v>
      </c>
      <c r="W236" s="2" t="s">
        <v>221</v>
      </c>
      <c r="AC236" s="1">
        <v>10</v>
      </c>
      <c r="AD236" s="1">
        <v>20</v>
      </c>
      <c r="AE236" s="1">
        <v>30</v>
      </c>
      <c r="AF236" s="1">
        <v>30</v>
      </c>
      <c r="AG236" s="1" t="s">
        <v>163</v>
      </c>
      <c r="AH236" s="7" t="s">
        <v>483</v>
      </c>
      <c r="BX236" s="1" t="s">
        <v>165</v>
      </c>
      <c r="CC236" s="1" t="s">
        <v>175</v>
      </c>
      <c r="CD236" s="3" t="s">
        <v>166</v>
      </c>
      <c r="CV236" s="3" t="s">
        <v>190</v>
      </c>
      <c r="CZ236" s="1" t="s">
        <v>180</v>
      </c>
      <c r="DB236" s="3" t="s">
        <v>168</v>
      </c>
      <c r="DC236" s="3" t="s">
        <v>169</v>
      </c>
      <c r="DM236" s="1" t="s">
        <v>176</v>
      </c>
    </row>
    <row r="237" spans="1:117" x14ac:dyDescent="0.25">
      <c r="A237" s="3" t="s">
        <v>159</v>
      </c>
      <c r="B237" s="3" t="s">
        <v>159</v>
      </c>
      <c r="C237" s="3" t="s">
        <v>159</v>
      </c>
      <c r="D237" s="6" t="s">
        <v>292</v>
      </c>
      <c r="E237" s="1" t="s">
        <v>488</v>
      </c>
      <c r="F237" s="1">
        <v>633070674</v>
      </c>
      <c r="K237" s="1" t="s">
        <v>482</v>
      </c>
      <c r="M237" s="1">
        <v>24</v>
      </c>
      <c r="N237" s="1" t="s">
        <v>160</v>
      </c>
      <c r="O237" s="1" t="s">
        <v>161</v>
      </c>
      <c r="P237" s="1">
        <f t="shared" si="26"/>
        <v>3304.9586776859505</v>
      </c>
      <c r="Q237" s="1">
        <v>0</v>
      </c>
      <c r="R237" s="1" t="s">
        <v>162</v>
      </c>
      <c r="S237" s="1" t="s">
        <v>163</v>
      </c>
      <c r="W237" s="2" t="s">
        <v>221</v>
      </c>
      <c r="AC237" s="1">
        <v>10</v>
      </c>
      <c r="AD237" s="1">
        <v>20</v>
      </c>
      <c r="AE237" s="1">
        <v>30</v>
      </c>
      <c r="AF237" s="1">
        <v>30</v>
      </c>
      <c r="AG237" s="1" t="s">
        <v>163</v>
      </c>
      <c r="AH237" s="7" t="s">
        <v>483</v>
      </c>
      <c r="BX237" s="1" t="s">
        <v>165</v>
      </c>
      <c r="CC237" s="1" t="s">
        <v>175</v>
      </c>
      <c r="CD237" s="3" t="s">
        <v>166</v>
      </c>
      <c r="CV237" s="3" t="s">
        <v>190</v>
      </c>
      <c r="CZ237" s="1" t="s">
        <v>181</v>
      </c>
      <c r="DB237" s="3" t="s">
        <v>168</v>
      </c>
      <c r="DC237" s="3" t="s">
        <v>169</v>
      </c>
      <c r="DM237" s="1" t="s">
        <v>176</v>
      </c>
    </row>
    <row r="238" spans="1:117" x14ac:dyDescent="0.25">
      <c r="A238" s="3" t="s">
        <v>159</v>
      </c>
      <c r="B238" s="3" t="s">
        <v>159</v>
      </c>
      <c r="C238" s="3" t="s">
        <v>159</v>
      </c>
      <c r="D238" s="6" t="s">
        <v>292</v>
      </c>
      <c r="E238" s="1" t="s">
        <v>489</v>
      </c>
      <c r="F238" s="1">
        <v>633070675</v>
      </c>
      <c r="K238" s="1" t="s">
        <v>482</v>
      </c>
      <c r="M238" s="1">
        <v>24</v>
      </c>
      <c r="N238" s="1" t="s">
        <v>160</v>
      </c>
      <c r="O238" s="1" t="s">
        <v>161</v>
      </c>
      <c r="P238" s="1">
        <f t="shared" si="26"/>
        <v>3304.9586776859505</v>
      </c>
      <c r="Q238" s="1">
        <v>0</v>
      </c>
      <c r="R238" s="1" t="s">
        <v>162</v>
      </c>
      <c r="S238" s="1" t="s">
        <v>163</v>
      </c>
      <c r="W238" s="2" t="s">
        <v>221</v>
      </c>
      <c r="AC238" s="1">
        <v>10</v>
      </c>
      <c r="AD238" s="1">
        <v>20</v>
      </c>
      <c r="AE238" s="1">
        <v>30</v>
      </c>
      <c r="AF238" s="1">
        <v>30</v>
      </c>
      <c r="AG238" s="1" t="s">
        <v>163</v>
      </c>
      <c r="AH238" s="7" t="s">
        <v>483</v>
      </c>
      <c r="BX238" s="1" t="s">
        <v>165</v>
      </c>
      <c r="CC238" s="1" t="s">
        <v>175</v>
      </c>
      <c r="CD238" s="3" t="s">
        <v>166</v>
      </c>
      <c r="CV238" s="3" t="s">
        <v>190</v>
      </c>
      <c r="CZ238" s="1" t="s">
        <v>187</v>
      </c>
      <c r="DB238" s="3" t="s">
        <v>168</v>
      </c>
      <c r="DC238" s="3" t="s">
        <v>169</v>
      </c>
      <c r="DM238" s="1" t="s">
        <v>176</v>
      </c>
    </row>
    <row r="239" spans="1:117" x14ac:dyDescent="0.25">
      <c r="A239" s="3" t="s">
        <v>159</v>
      </c>
      <c r="B239" s="3" t="s">
        <v>159</v>
      </c>
      <c r="C239" s="3" t="s">
        <v>159</v>
      </c>
      <c r="D239" s="6" t="s">
        <v>469</v>
      </c>
      <c r="E239" s="1" t="s">
        <v>470</v>
      </c>
      <c r="F239" s="1">
        <v>633070700</v>
      </c>
      <c r="K239" s="1" t="s">
        <v>482</v>
      </c>
      <c r="M239" s="1">
        <v>24</v>
      </c>
      <c r="N239" s="1" t="s">
        <v>160</v>
      </c>
      <c r="O239" s="1" t="s">
        <v>161</v>
      </c>
      <c r="P239" s="1">
        <f>2799/1.21</f>
        <v>2313.2231404958679</v>
      </c>
      <c r="Q239" s="1">
        <v>0</v>
      </c>
      <c r="R239" s="1" t="s">
        <v>162</v>
      </c>
      <c r="S239" s="1" t="s">
        <v>163</v>
      </c>
      <c r="W239" s="2" t="s">
        <v>222</v>
      </c>
      <c r="AC239" s="1">
        <v>10</v>
      </c>
      <c r="AD239" s="1">
        <v>20</v>
      </c>
      <c r="AE239" s="1">
        <v>30</v>
      </c>
      <c r="AF239" s="1">
        <v>30</v>
      </c>
      <c r="AG239" s="1" t="s">
        <v>163</v>
      </c>
      <c r="AH239" s="7" t="s">
        <v>483</v>
      </c>
      <c r="BX239" s="1" t="s">
        <v>165</v>
      </c>
      <c r="CC239" s="1" t="s">
        <v>175</v>
      </c>
      <c r="CD239" s="3" t="s">
        <v>166</v>
      </c>
      <c r="CV239" s="3" t="s">
        <v>190</v>
      </c>
      <c r="CZ239" s="1" t="s">
        <v>177</v>
      </c>
      <c r="DB239" s="3" t="s">
        <v>168</v>
      </c>
      <c r="DC239" s="3" t="s">
        <v>169</v>
      </c>
      <c r="DM239" s="1" t="s">
        <v>176</v>
      </c>
    </row>
    <row r="240" spans="1:117" x14ac:dyDescent="0.25">
      <c r="A240" s="3" t="s">
        <v>159</v>
      </c>
      <c r="B240" s="3" t="s">
        <v>159</v>
      </c>
      <c r="C240" s="3" t="s">
        <v>159</v>
      </c>
      <c r="D240" s="6" t="s">
        <v>469</v>
      </c>
      <c r="E240" s="1" t="s">
        <v>471</v>
      </c>
      <c r="F240" s="1">
        <v>633070701</v>
      </c>
      <c r="K240" s="1" t="s">
        <v>482</v>
      </c>
      <c r="M240" s="1">
        <v>24</v>
      </c>
      <c r="N240" s="1" t="s">
        <v>160</v>
      </c>
      <c r="O240" s="1" t="s">
        <v>161</v>
      </c>
      <c r="P240" s="1">
        <f t="shared" ref="P240:P250" si="27">2799/1.21</f>
        <v>2313.2231404958679</v>
      </c>
      <c r="Q240" s="1">
        <v>0</v>
      </c>
      <c r="R240" s="1" t="s">
        <v>162</v>
      </c>
      <c r="S240" s="1" t="s">
        <v>163</v>
      </c>
      <c r="W240" s="2" t="s">
        <v>222</v>
      </c>
      <c r="AC240" s="1">
        <v>10</v>
      </c>
      <c r="AD240" s="1">
        <v>20</v>
      </c>
      <c r="AE240" s="1">
        <v>30</v>
      </c>
      <c r="AF240" s="1">
        <v>30</v>
      </c>
      <c r="AG240" s="1" t="s">
        <v>163</v>
      </c>
      <c r="AH240" s="7" t="s">
        <v>483</v>
      </c>
      <c r="BX240" s="1" t="s">
        <v>165</v>
      </c>
      <c r="CC240" s="1" t="s">
        <v>175</v>
      </c>
      <c r="CD240" s="3" t="s">
        <v>166</v>
      </c>
      <c r="CV240" s="3" t="s">
        <v>190</v>
      </c>
      <c r="CZ240" s="1" t="s">
        <v>178</v>
      </c>
      <c r="DB240" s="3" t="s">
        <v>168</v>
      </c>
      <c r="DC240" s="3" t="s">
        <v>169</v>
      </c>
      <c r="DM240" s="1" t="s">
        <v>176</v>
      </c>
    </row>
    <row r="241" spans="1:117" x14ac:dyDescent="0.25">
      <c r="A241" s="3" t="s">
        <v>159</v>
      </c>
      <c r="B241" s="3" t="s">
        <v>159</v>
      </c>
      <c r="C241" s="3" t="s">
        <v>159</v>
      </c>
      <c r="D241" s="6" t="s">
        <v>469</v>
      </c>
      <c r="E241" s="1" t="s">
        <v>472</v>
      </c>
      <c r="F241" s="1">
        <v>633070702</v>
      </c>
      <c r="K241" s="1" t="s">
        <v>482</v>
      </c>
      <c r="M241" s="1">
        <v>24</v>
      </c>
      <c r="N241" s="1" t="s">
        <v>160</v>
      </c>
      <c r="O241" s="1" t="s">
        <v>161</v>
      </c>
      <c r="P241" s="1">
        <f t="shared" si="27"/>
        <v>2313.2231404958679</v>
      </c>
      <c r="Q241" s="1">
        <v>0</v>
      </c>
      <c r="R241" s="1" t="s">
        <v>162</v>
      </c>
      <c r="S241" s="1" t="s">
        <v>163</v>
      </c>
      <c r="W241" s="2" t="s">
        <v>222</v>
      </c>
      <c r="AC241" s="1">
        <v>10</v>
      </c>
      <c r="AD241" s="1">
        <v>20</v>
      </c>
      <c r="AE241" s="1">
        <v>30</v>
      </c>
      <c r="AF241" s="1">
        <v>30</v>
      </c>
      <c r="AG241" s="1" t="s">
        <v>163</v>
      </c>
      <c r="AH241" s="7" t="s">
        <v>483</v>
      </c>
      <c r="BX241" s="1" t="s">
        <v>165</v>
      </c>
      <c r="CC241" s="1" t="s">
        <v>175</v>
      </c>
      <c r="CD241" s="3" t="s">
        <v>166</v>
      </c>
      <c r="CV241" s="3" t="s">
        <v>190</v>
      </c>
      <c r="CZ241" s="1" t="s">
        <v>179</v>
      </c>
      <c r="DB241" s="3" t="s">
        <v>168</v>
      </c>
      <c r="DC241" s="3" t="s">
        <v>169</v>
      </c>
      <c r="DM241" s="1" t="s">
        <v>176</v>
      </c>
    </row>
    <row r="242" spans="1:117" x14ac:dyDescent="0.25">
      <c r="A242" s="3" t="s">
        <v>159</v>
      </c>
      <c r="B242" s="3" t="s">
        <v>159</v>
      </c>
      <c r="C242" s="3" t="s">
        <v>159</v>
      </c>
      <c r="D242" s="6" t="s">
        <v>469</v>
      </c>
      <c r="E242" s="1" t="s">
        <v>473</v>
      </c>
      <c r="F242" s="1">
        <v>633070703</v>
      </c>
      <c r="K242" s="1" t="s">
        <v>482</v>
      </c>
      <c r="M242" s="1">
        <v>24</v>
      </c>
      <c r="N242" s="1" t="s">
        <v>160</v>
      </c>
      <c r="O242" s="1" t="s">
        <v>161</v>
      </c>
      <c r="P242" s="1">
        <f t="shared" si="27"/>
        <v>2313.2231404958679</v>
      </c>
      <c r="Q242" s="1">
        <v>0</v>
      </c>
      <c r="R242" s="1" t="s">
        <v>162</v>
      </c>
      <c r="S242" s="1" t="s">
        <v>163</v>
      </c>
      <c r="W242" s="2" t="s">
        <v>222</v>
      </c>
      <c r="AC242" s="1">
        <v>10</v>
      </c>
      <c r="AD242" s="1">
        <v>20</v>
      </c>
      <c r="AE242" s="1">
        <v>30</v>
      </c>
      <c r="AF242" s="1">
        <v>30</v>
      </c>
      <c r="AG242" s="1" t="s">
        <v>163</v>
      </c>
      <c r="AH242" s="7" t="s">
        <v>483</v>
      </c>
      <c r="BX242" s="1" t="s">
        <v>165</v>
      </c>
      <c r="CC242" s="1" t="s">
        <v>175</v>
      </c>
      <c r="CD242" s="3" t="s">
        <v>166</v>
      </c>
      <c r="CV242" s="3" t="s">
        <v>190</v>
      </c>
      <c r="CZ242" s="1" t="s">
        <v>180</v>
      </c>
      <c r="DB242" s="3" t="s">
        <v>168</v>
      </c>
      <c r="DC242" s="3" t="s">
        <v>169</v>
      </c>
      <c r="DM242" s="1" t="s">
        <v>176</v>
      </c>
    </row>
    <row r="243" spans="1:117" x14ac:dyDescent="0.25">
      <c r="A243" s="3" t="s">
        <v>159</v>
      </c>
      <c r="B243" s="3" t="s">
        <v>159</v>
      </c>
      <c r="C243" s="3" t="s">
        <v>159</v>
      </c>
      <c r="D243" s="6" t="s">
        <v>469</v>
      </c>
      <c r="E243" s="1" t="s">
        <v>474</v>
      </c>
      <c r="F243" s="1">
        <v>633070704</v>
      </c>
      <c r="K243" s="1" t="s">
        <v>482</v>
      </c>
      <c r="M243" s="1">
        <v>24</v>
      </c>
      <c r="N243" s="1" t="s">
        <v>160</v>
      </c>
      <c r="O243" s="1" t="s">
        <v>161</v>
      </c>
      <c r="P243" s="1">
        <f t="shared" si="27"/>
        <v>2313.2231404958679</v>
      </c>
      <c r="Q243" s="1">
        <v>0</v>
      </c>
      <c r="R243" s="1" t="s">
        <v>162</v>
      </c>
      <c r="S243" s="1" t="s">
        <v>163</v>
      </c>
      <c r="W243" s="2" t="s">
        <v>222</v>
      </c>
      <c r="AC243" s="1">
        <v>10</v>
      </c>
      <c r="AD243" s="1">
        <v>20</v>
      </c>
      <c r="AE243" s="1">
        <v>30</v>
      </c>
      <c r="AF243" s="1">
        <v>30</v>
      </c>
      <c r="AG243" s="1" t="s">
        <v>163</v>
      </c>
      <c r="AH243" s="7" t="s">
        <v>483</v>
      </c>
      <c r="BX243" s="1" t="s">
        <v>165</v>
      </c>
      <c r="CC243" s="1" t="s">
        <v>175</v>
      </c>
      <c r="CD243" s="3" t="s">
        <v>166</v>
      </c>
      <c r="CV243" s="3" t="s">
        <v>190</v>
      </c>
      <c r="CZ243" s="1" t="s">
        <v>181</v>
      </c>
      <c r="DB243" s="3" t="s">
        <v>168</v>
      </c>
      <c r="DC243" s="3" t="s">
        <v>169</v>
      </c>
      <c r="DM243" s="1" t="s">
        <v>176</v>
      </c>
    </row>
    <row r="244" spans="1:117" x14ac:dyDescent="0.25">
      <c r="A244" s="3" t="s">
        <v>159</v>
      </c>
      <c r="B244" s="3" t="s">
        <v>159</v>
      </c>
      <c r="C244" s="3" t="s">
        <v>159</v>
      </c>
      <c r="D244" s="6" t="s">
        <v>469</v>
      </c>
      <c r="E244" s="1" t="s">
        <v>475</v>
      </c>
      <c r="F244" s="1">
        <v>633070705</v>
      </c>
      <c r="K244" s="1" t="s">
        <v>482</v>
      </c>
      <c r="M244" s="1">
        <v>24</v>
      </c>
      <c r="N244" s="1" t="s">
        <v>160</v>
      </c>
      <c r="O244" s="1" t="s">
        <v>161</v>
      </c>
      <c r="P244" s="1">
        <f t="shared" si="27"/>
        <v>2313.2231404958679</v>
      </c>
      <c r="Q244" s="1">
        <v>0</v>
      </c>
      <c r="R244" s="1" t="s">
        <v>162</v>
      </c>
      <c r="S244" s="1" t="s">
        <v>163</v>
      </c>
      <c r="W244" s="2" t="s">
        <v>222</v>
      </c>
      <c r="AC244" s="1">
        <v>10</v>
      </c>
      <c r="AD244" s="1">
        <v>20</v>
      </c>
      <c r="AE244" s="1">
        <v>30</v>
      </c>
      <c r="AF244" s="1">
        <v>30</v>
      </c>
      <c r="AG244" s="1" t="s">
        <v>163</v>
      </c>
      <c r="AH244" s="7" t="s">
        <v>483</v>
      </c>
      <c r="BX244" s="1" t="s">
        <v>165</v>
      </c>
      <c r="CC244" s="1" t="s">
        <v>175</v>
      </c>
      <c r="CD244" s="3" t="s">
        <v>166</v>
      </c>
      <c r="CV244" s="3" t="s">
        <v>190</v>
      </c>
      <c r="CZ244" s="1" t="s">
        <v>187</v>
      </c>
      <c r="DB244" s="3" t="s">
        <v>168</v>
      </c>
      <c r="DC244" s="3" t="s">
        <v>169</v>
      </c>
      <c r="DM244" s="1" t="s">
        <v>176</v>
      </c>
    </row>
    <row r="245" spans="1:117" x14ac:dyDescent="0.25">
      <c r="A245" s="3" t="s">
        <v>159</v>
      </c>
      <c r="B245" s="3" t="s">
        <v>159</v>
      </c>
      <c r="C245" s="3" t="s">
        <v>159</v>
      </c>
      <c r="D245" s="6" t="s">
        <v>219</v>
      </c>
      <c r="E245" s="1" t="s">
        <v>476</v>
      </c>
      <c r="F245" s="1">
        <v>633070710</v>
      </c>
      <c r="K245" s="1" t="s">
        <v>482</v>
      </c>
      <c r="M245" s="1">
        <v>24</v>
      </c>
      <c r="N245" s="1" t="s">
        <v>160</v>
      </c>
      <c r="O245" s="1" t="s">
        <v>161</v>
      </c>
      <c r="P245" s="1">
        <f t="shared" si="27"/>
        <v>2313.2231404958679</v>
      </c>
      <c r="Q245" s="1">
        <v>0</v>
      </c>
      <c r="R245" s="1" t="s">
        <v>162</v>
      </c>
      <c r="S245" s="1" t="s">
        <v>163</v>
      </c>
      <c r="W245" s="2" t="s">
        <v>222</v>
      </c>
      <c r="AC245" s="1">
        <v>10</v>
      </c>
      <c r="AD245" s="1">
        <v>20</v>
      </c>
      <c r="AE245" s="1">
        <v>30</v>
      </c>
      <c r="AF245" s="1">
        <v>30</v>
      </c>
      <c r="AG245" s="1" t="s">
        <v>163</v>
      </c>
      <c r="AH245" s="7" t="s">
        <v>483</v>
      </c>
      <c r="BX245" s="1" t="s">
        <v>164</v>
      </c>
      <c r="CC245" s="1" t="s">
        <v>175</v>
      </c>
      <c r="CD245" s="3" t="s">
        <v>166</v>
      </c>
      <c r="CV245" s="3" t="s">
        <v>190</v>
      </c>
      <c r="CZ245" s="1" t="s">
        <v>177</v>
      </c>
      <c r="DB245" s="3" t="s">
        <v>168</v>
      </c>
      <c r="DC245" s="3" t="s">
        <v>169</v>
      </c>
      <c r="DM245" s="1" t="s">
        <v>176</v>
      </c>
    </row>
    <row r="246" spans="1:117" x14ac:dyDescent="0.25">
      <c r="A246" s="3" t="s">
        <v>159</v>
      </c>
      <c r="B246" s="3" t="s">
        <v>159</v>
      </c>
      <c r="C246" s="3" t="s">
        <v>159</v>
      </c>
      <c r="D246" s="6" t="s">
        <v>219</v>
      </c>
      <c r="E246" s="1" t="s">
        <v>477</v>
      </c>
      <c r="F246" s="1">
        <v>633070711</v>
      </c>
      <c r="K246" s="1" t="s">
        <v>482</v>
      </c>
      <c r="M246" s="1">
        <v>24</v>
      </c>
      <c r="N246" s="1" t="s">
        <v>160</v>
      </c>
      <c r="O246" s="1" t="s">
        <v>161</v>
      </c>
      <c r="P246" s="1">
        <f t="shared" si="27"/>
        <v>2313.2231404958679</v>
      </c>
      <c r="Q246" s="1">
        <v>0</v>
      </c>
      <c r="R246" s="1" t="s">
        <v>162</v>
      </c>
      <c r="S246" s="1" t="s">
        <v>163</v>
      </c>
      <c r="W246" s="2" t="s">
        <v>222</v>
      </c>
      <c r="AC246" s="1">
        <v>10</v>
      </c>
      <c r="AD246" s="1">
        <v>20</v>
      </c>
      <c r="AE246" s="1">
        <v>30</v>
      </c>
      <c r="AF246" s="1">
        <v>30</v>
      </c>
      <c r="AG246" s="1" t="s">
        <v>163</v>
      </c>
      <c r="AH246" s="7" t="s">
        <v>483</v>
      </c>
      <c r="BX246" s="1" t="s">
        <v>164</v>
      </c>
      <c r="CC246" s="1" t="s">
        <v>175</v>
      </c>
      <c r="CD246" s="3" t="s">
        <v>166</v>
      </c>
      <c r="CV246" s="3" t="s">
        <v>190</v>
      </c>
      <c r="CZ246" s="1" t="s">
        <v>178</v>
      </c>
      <c r="DB246" s="3" t="s">
        <v>168</v>
      </c>
      <c r="DC246" s="3" t="s">
        <v>169</v>
      </c>
      <c r="DM246" s="1" t="s">
        <v>176</v>
      </c>
    </row>
    <row r="247" spans="1:117" x14ac:dyDescent="0.25">
      <c r="A247" s="3" t="s">
        <v>159</v>
      </c>
      <c r="B247" s="3" t="s">
        <v>159</v>
      </c>
      <c r="C247" s="3" t="s">
        <v>159</v>
      </c>
      <c r="D247" s="6" t="s">
        <v>219</v>
      </c>
      <c r="E247" s="1" t="s">
        <v>478</v>
      </c>
      <c r="F247" s="1">
        <v>633070712</v>
      </c>
      <c r="K247" s="1" t="s">
        <v>482</v>
      </c>
      <c r="M247" s="1">
        <v>24</v>
      </c>
      <c r="N247" s="1" t="s">
        <v>160</v>
      </c>
      <c r="O247" s="1" t="s">
        <v>161</v>
      </c>
      <c r="P247" s="1">
        <f t="shared" si="27"/>
        <v>2313.2231404958679</v>
      </c>
      <c r="Q247" s="1">
        <v>0</v>
      </c>
      <c r="R247" s="1" t="s">
        <v>162</v>
      </c>
      <c r="S247" s="1" t="s">
        <v>163</v>
      </c>
      <c r="W247" s="2" t="s">
        <v>222</v>
      </c>
      <c r="AC247" s="1">
        <v>10</v>
      </c>
      <c r="AD247" s="1">
        <v>20</v>
      </c>
      <c r="AE247" s="1">
        <v>30</v>
      </c>
      <c r="AF247" s="1">
        <v>30</v>
      </c>
      <c r="AG247" s="1" t="s">
        <v>163</v>
      </c>
      <c r="AH247" s="7" t="s">
        <v>483</v>
      </c>
      <c r="BX247" s="1" t="s">
        <v>164</v>
      </c>
      <c r="CC247" s="1" t="s">
        <v>175</v>
      </c>
      <c r="CD247" s="3" t="s">
        <v>166</v>
      </c>
      <c r="CV247" s="3" t="s">
        <v>190</v>
      </c>
      <c r="CZ247" s="1" t="s">
        <v>179</v>
      </c>
      <c r="DB247" s="3" t="s">
        <v>168</v>
      </c>
      <c r="DC247" s="3" t="s">
        <v>169</v>
      </c>
      <c r="DM247" s="1" t="s">
        <v>176</v>
      </c>
    </row>
    <row r="248" spans="1:117" x14ac:dyDescent="0.25">
      <c r="A248" s="3" t="s">
        <v>159</v>
      </c>
      <c r="B248" s="3" t="s">
        <v>159</v>
      </c>
      <c r="C248" s="3" t="s">
        <v>159</v>
      </c>
      <c r="D248" s="6" t="s">
        <v>219</v>
      </c>
      <c r="E248" s="1" t="s">
        <v>479</v>
      </c>
      <c r="F248" s="1">
        <v>633070713</v>
      </c>
      <c r="K248" s="1" t="s">
        <v>482</v>
      </c>
      <c r="M248" s="1">
        <v>24</v>
      </c>
      <c r="N248" s="1" t="s">
        <v>160</v>
      </c>
      <c r="O248" s="1" t="s">
        <v>161</v>
      </c>
      <c r="P248" s="1">
        <f t="shared" si="27"/>
        <v>2313.2231404958679</v>
      </c>
      <c r="Q248" s="1">
        <v>0</v>
      </c>
      <c r="R248" s="1" t="s">
        <v>162</v>
      </c>
      <c r="S248" s="1" t="s">
        <v>163</v>
      </c>
      <c r="W248" s="2" t="s">
        <v>222</v>
      </c>
      <c r="AC248" s="1">
        <v>10</v>
      </c>
      <c r="AD248" s="1">
        <v>20</v>
      </c>
      <c r="AE248" s="1">
        <v>30</v>
      </c>
      <c r="AF248" s="1">
        <v>30</v>
      </c>
      <c r="AG248" s="1" t="s">
        <v>163</v>
      </c>
      <c r="AH248" s="7" t="s">
        <v>483</v>
      </c>
      <c r="BX248" s="1" t="s">
        <v>164</v>
      </c>
      <c r="CC248" s="1" t="s">
        <v>175</v>
      </c>
      <c r="CD248" s="3" t="s">
        <v>166</v>
      </c>
      <c r="CV248" s="3" t="s">
        <v>190</v>
      </c>
      <c r="CZ248" s="1" t="s">
        <v>180</v>
      </c>
      <c r="DB248" s="3" t="s">
        <v>168</v>
      </c>
      <c r="DC248" s="3" t="s">
        <v>169</v>
      </c>
      <c r="DM248" s="1" t="s">
        <v>176</v>
      </c>
    </row>
    <row r="249" spans="1:117" x14ac:dyDescent="0.25">
      <c r="A249" s="3" t="s">
        <v>159</v>
      </c>
      <c r="B249" s="3" t="s">
        <v>159</v>
      </c>
      <c r="C249" s="3" t="s">
        <v>159</v>
      </c>
      <c r="D249" s="6" t="s">
        <v>219</v>
      </c>
      <c r="E249" s="1" t="s">
        <v>480</v>
      </c>
      <c r="F249" s="1">
        <v>633070714</v>
      </c>
      <c r="K249" s="1" t="s">
        <v>482</v>
      </c>
      <c r="M249" s="1">
        <v>24</v>
      </c>
      <c r="N249" s="1" t="s">
        <v>160</v>
      </c>
      <c r="O249" s="1" t="s">
        <v>161</v>
      </c>
      <c r="P249" s="1">
        <f t="shared" si="27"/>
        <v>2313.2231404958679</v>
      </c>
      <c r="Q249" s="1">
        <v>0</v>
      </c>
      <c r="R249" s="1" t="s">
        <v>162</v>
      </c>
      <c r="S249" s="1" t="s">
        <v>163</v>
      </c>
      <c r="W249" s="2" t="s">
        <v>222</v>
      </c>
      <c r="AC249" s="1">
        <v>10</v>
      </c>
      <c r="AD249" s="1">
        <v>20</v>
      </c>
      <c r="AE249" s="1">
        <v>30</v>
      </c>
      <c r="AF249" s="1">
        <v>30</v>
      </c>
      <c r="AG249" s="1" t="s">
        <v>163</v>
      </c>
      <c r="AH249" s="7" t="s">
        <v>483</v>
      </c>
      <c r="BX249" s="1" t="s">
        <v>164</v>
      </c>
      <c r="CC249" s="1" t="s">
        <v>175</v>
      </c>
      <c r="CD249" s="3" t="s">
        <v>166</v>
      </c>
      <c r="CV249" s="3" t="s">
        <v>190</v>
      </c>
      <c r="CZ249" s="1" t="s">
        <v>181</v>
      </c>
      <c r="DB249" s="3" t="s">
        <v>168</v>
      </c>
      <c r="DC249" s="3" t="s">
        <v>169</v>
      </c>
      <c r="DM249" s="1" t="s">
        <v>176</v>
      </c>
    </row>
    <row r="250" spans="1:117" x14ac:dyDescent="0.25">
      <c r="A250" s="3" t="s">
        <v>159</v>
      </c>
      <c r="B250" s="3" t="s">
        <v>159</v>
      </c>
      <c r="C250" s="3" t="s">
        <v>159</v>
      </c>
      <c r="D250" s="6" t="s">
        <v>219</v>
      </c>
      <c r="E250" s="1" t="s">
        <v>481</v>
      </c>
      <c r="F250" s="1">
        <v>633070715</v>
      </c>
      <c r="K250" s="1" t="s">
        <v>482</v>
      </c>
      <c r="M250" s="1">
        <v>24</v>
      </c>
      <c r="N250" s="1" t="s">
        <v>160</v>
      </c>
      <c r="O250" s="1" t="s">
        <v>161</v>
      </c>
      <c r="P250" s="1">
        <f t="shared" si="27"/>
        <v>2313.2231404958679</v>
      </c>
      <c r="Q250" s="1">
        <v>0</v>
      </c>
      <c r="R250" s="1" t="s">
        <v>162</v>
      </c>
      <c r="S250" s="1" t="s">
        <v>163</v>
      </c>
      <c r="W250" s="2" t="s">
        <v>222</v>
      </c>
      <c r="AC250" s="1">
        <v>10</v>
      </c>
      <c r="AD250" s="1">
        <v>20</v>
      </c>
      <c r="AE250" s="1">
        <v>30</v>
      </c>
      <c r="AF250" s="1">
        <v>30</v>
      </c>
      <c r="AG250" s="1" t="s">
        <v>163</v>
      </c>
      <c r="AH250" s="7" t="s">
        <v>483</v>
      </c>
      <c r="BX250" s="1" t="s">
        <v>164</v>
      </c>
      <c r="CC250" s="1" t="s">
        <v>175</v>
      </c>
      <c r="CD250" s="3" t="s">
        <v>166</v>
      </c>
      <c r="CV250" s="3" t="s">
        <v>190</v>
      </c>
      <c r="CZ250" s="1" t="s">
        <v>187</v>
      </c>
      <c r="DB250" s="3" t="s">
        <v>168</v>
      </c>
      <c r="DC250" s="3" t="s">
        <v>169</v>
      </c>
      <c r="DM250" s="1" t="s">
        <v>176</v>
      </c>
    </row>
  </sheetData>
  <autoFilter ref="A1:FU250"/>
  <conditionalFormatting sqref="E251:E1048576 E2 F3:F6">
    <cfRule type="duplicateValues" dxfId="718" priority="809"/>
  </conditionalFormatting>
  <conditionalFormatting sqref="E3">
    <cfRule type="duplicateValues" dxfId="717" priority="801"/>
  </conditionalFormatting>
  <conditionalFormatting sqref="E4">
    <cfRule type="duplicateValues" dxfId="716" priority="800"/>
  </conditionalFormatting>
  <conditionalFormatting sqref="E5">
    <cfRule type="duplicateValues" dxfId="715" priority="799"/>
  </conditionalFormatting>
  <conditionalFormatting sqref="E6">
    <cfRule type="duplicateValues" dxfId="714" priority="798"/>
  </conditionalFormatting>
  <conditionalFormatting sqref="CZ2">
    <cfRule type="duplicateValues" dxfId="713" priority="797"/>
  </conditionalFormatting>
  <conditionalFormatting sqref="CZ3">
    <cfRule type="duplicateValues" dxfId="712" priority="796"/>
  </conditionalFormatting>
  <conditionalFormatting sqref="CZ4">
    <cfRule type="duplicateValues" dxfId="711" priority="795"/>
  </conditionalFormatting>
  <conditionalFormatting sqref="CZ5">
    <cfRule type="duplicateValues" dxfId="710" priority="794"/>
  </conditionalFormatting>
  <conditionalFormatting sqref="CZ6">
    <cfRule type="duplicateValues" dxfId="709" priority="793"/>
  </conditionalFormatting>
  <conditionalFormatting sqref="E7">
    <cfRule type="duplicateValues" dxfId="708" priority="792"/>
  </conditionalFormatting>
  <conditionalFormatting sqref="E8">
    <cfRule type="duplicateValues" dxfId="707" priority="791"/>
  </conditionalFormatting>
  <conditionalFormatting sqref="E9">
    <cfRule type="duplicateValues" dxfId="706" priority="790"/>
  </conditionalFormatting>
  <conditionalFormatting sqref="E10">
    <cfRule type="duplicateValues" dxfId="705" priority="789"/>
  </conditionalFormatting>
  <conditionalFormatting sqref="E11">
    <cfRule type="duplicateValues" dxfId="704" priority="788"/>
  </conditionalFormatting>
  <conditionalFormatting sqref="F8:F11">
    <cfRule type="duplicateValues" dxfId="703" priority="787"/>
  </conditionalFormatting>
  <conditionalFormatting sqref="CZ7">
    <cfRule type="duplicateValues" dxfId="702" priority="786"/>
  </conditionalFormatting>
  <conditionalFormatting sqref="CZ8">
    <cfRule type="duplicateValues" dxfId="701" priority="785"/>
  </conditionalFormatting>
  <conditionalFormatting sqref="CZ9">
    <cfRule type="duplicateValues" dxfId="700" priority="784"/>
  </conditionalFormatting>
  <conditionalFormatting sqref="CZ10">
    <cfRule type="duplicateValues" dxfId="699" priority="783"/>
  </conditionalFormatting>
  <conditionalFormatting sqref="CZ11">
    <cfRule type="duplicateValues" dxfId="698" priority="782"/>
  </conditionalFormatting>
  <conditionalFormatting sqref="E12">
    <cfRule type="duplicateValues" dxfId="697" priority="781"/>
  </conditionalFormatting>
  <conditionalFormatting sqref="E13">
    <cfRule type="duplicateValues" dxfId="696" priority="780"/>
  </conditionalFormatting>
  <conditionalFormatting sqref="E14">
    <cfRule type="duplicateValues" dxfId="695" priority="779"/>
  </conditionalFormatting>
  <conditionalFormatting sqref="E15">
    <cfRule type="duplicateValues" dxfId="694" priority="778"/>
  </conditionalFormatting>
  <conditionalFormatting sqref="F12">
    <cfRule type="duplicateValues" dxfId="693" priority="776"/>
  </conditionalFormatting>
  <conditionalFormatting sqref="F13">
    <cfRule type="duplicateValues" dxfId="692" priority="775"/>
  </conditionalFormatting>
  <conditionalFormatting sqref="F14">
    <cfRule type="duplicateValues" dxfId="691" priority="774"/>
  </conditionalFormatting>
  <conditionalFormatting sqref="F15">
    <cfRule type="duplicateValues" dxfId="690" priority="773"/>
  </conditionalFormatting>
  <conditionalFormatting sqref="CZ12">
    <cfRule type="duplicateValues" dxfId="689" priority="770"/>
  </conditionalFormatting>
  <conditionalFormatting sqref="CZ13">
    <cfRule type="duplicateValues" dxfId="688" priority="769"/>
  </conditionalFormatting>
  <conditionalFormatting sqref="CZ14">
    <cfRule type="duplicateValues" dxfId="687" priority="768"/>
  </conditionalFormatting>
  <conditionalFormatting sqref="CZ15">
    <cfRule type="duplicateValues" dxfId="686" priority="767"/>
  </conditionalFormatting>
  <conditionalFormatting sqref="E16">
    <cfRule type="duplicateValues" dxfId="685" priority="765"/>
  </conditionalFormatting>
  <conditionalFormatting sqref="E17">
    <cfRule type="duplicateValues" dxfId="684" priority="764"/>
  </conditionalFormatting>
  <conditionalFormatting sqref="E18">
    <cfRule type="duplicateValues" dxfId="683" priority="763"/>
  </conditionalFormatting>
  <conditionalFormatting sqref="E19">
    <cfRule type="duplicateValues" dxfId="682" priority="762"/>
  </conditionalFormatting>
  <conditionalFormatting sqref="E20">
    <cfRule type="duplicateValues" dxfId="681" priority="761"/>
  </conditionalFormatting>
  <conditionalFormatting sqref="F16">
    <cfRule type="duplicateValues" dxfId="680" priority="760"/>
  </conditionalFormatting>
  <conditionalFormatting sqref="F17:F20">
    <cfRule type="duplicateValues" dxfId="679" priority="755"/>
  </conditionalFormatting>
  <conditionalFormatting sqref="E21">
    <cfRule type="duplicateValues" dxfId="678" priority="754"/>
  </conditionalFormatting>
  <conditionalFormatting sqref="E22">
    <cfRule type="duplicateValues" dxfId="677" priority="753"/>
  </conditionalFormatting>
  <conditionalFormatting sqref="E23">
    <cfRule type="duplicateValues" dxfId="676" priority="752"/>
  </conditionalFormatting>
  <conditionalFormatting sqref="E24">
    <cfRule type="duplicateValues" dxfId="675" priority="751"/>
  </conditionalFormatting>
  <conditionalFormatting sqref="E25">
    <cfRule type="duplicateValues" dxfId="674" priority="750"/>
  </conditionalFormatting>
  <conditionalFormatting sqref="E26">
    <cfRule type="duplicateValues" dxfId="673" priority="749"/>
  </conditionalFormatting>
  <conditionalFormatting sqref="F21">
    <cfRule type="duplicateValues" dxfId="672" priority="748"/>
  </conditionalFormatting>
  <conditionalFormatting sqref="F22">
    <cfRule type="duplicateValues" dxfId="671" priority="747"/>
  </conditionalFormatting>
  <conditionalFormatting sqref="F23">
    <cfRule type="duplicateValues" dxfId="670" priority="746"/>
  </conditionalFormatting>
  <conditionalFormatting sqref="F24">
    <cfRule type="duplicateValues" dxfId="669" priority="745"/>
  </conditionalFormatting>
  <conditionalFormatting sqref="F25">
    <cfRule type="duplicateValues" dxfId="668" priority="744"/>
  </conditionalFormatting>
  <conditionalFormatting sqref="F26">
    <cfRule type="duplicateValues" dxfId="667" priority="743"/>
  </conditionalFormatting>
  <conditionalFormatting sqref="CZ16">
    <cfRule type="duplicateValues" dxfId="666" priority="742"/>
  </conditionalFormatting>
  <conditionalFormatting sqref="CZ17">
    <cfRule type="duplicateValues" dxfId="665" priority="741"/>
  </conditionalFormatting>
  <conditionalFormatting sqref="CZ18">
    <cfRule type="duplicateValues" dxfId="664" priority="740"/>
  </conditionalFormatting>
  <conditionalFormatting sqref="CZ19">
    <cfRule type="duplicateValues" dxfId="663" priority="739"/>
  </conditionalFormatting>
  <conditionalFormatting sqref="CZ20">
    <cfRule type="duplicateValues" dxfId="662" priority="738"/>
  </conditionalFormatting>
  <conditionalFormatting sqref="CZ21">
    <cfRule type="duplicateValues" dxfId="661" priority="737"/>
  </conditionalFormatting>
  <conditionalFormatting sqref="CZ22">
    <cfRule type="duplicateValues" dxfId="660" priority="736"/>
  </conditionalFormatting>
  <conditionalFormatting sqref="CZ23">
    <cfRule type="duplicateValues" dxfId="659" priority="735"/>
  </conditionalFormatting>
  <conditionalFormatting sqref="CZ24">
    <cfRule type="duplicateValues" dxfId="658" priority="734"/>
  </conditionalFormatting>
  <conditionalFormatting sqref="CZ25">
    <cfRule type="duplicateValues" dxfId="657" priority="733"/>
  </conditionalFormatting>
  <conditionalFormatting sqref="CZ26">
    <cfRule type="duplicateValues" dxfId="656" priority="732"/>
  </conditionalFormatting>
  <conditionalFormatting sqref="E27">
    <cfRule type="duplicateValues" dxfId="655" priority="731"/>
  </conditionalFormatting>
  <conditionalFormatting sqref="E28">
    <cfRule type="duplicateValues" dxfId="654" priority="730"/>
  </conditionalFormatting>
  <conditionalFormatting sqref="E29">
    <cfRule type="duplicateValues" dxfId="653" priority="729"/>
  </conditionalFormatting>
  <conditionalFormatting sqref="E30">
    <cfRule type="duplicateValues" dxfId="652" priority="728"/>
  </conditionalFormatting>
  <conditionalFormatting sqref="E31">
    <cfRule type="duplicateValues" dxfId="651" priority="727"/>
  </conditionalFormatting>
  <conditionalFormatting sqref="E32">
    <cfRule type="duplicateValues" dxfId="650" priority="726"/>
  </conditionalFormatting>
  <conditionalFormatting sqref="F27">
    <cfRule type="duplicateValues" dxfId="649" priority="725"/>
  </conditionalFormatting>
  <conditionalFormatting sqref="F28">
    <cfRule type="duplicateValues" dxfId="648" priority="724"/>
  </conditionalFormatting>
  <conditionalFormatting sqref="F29">
    <cfRule type="duplicateValues" dxfId="647" priority="723"/>
  </conditionalFormatting>
  <conditionalFormatting sqref="F30">
    <cfRule type="duplicateValues" dxfId="646" priority="722"/>
  </conditionalFormatting>
  <conditionalFormatting sqref="F31">
    <cfRule type="duplicateValues" dxfId="645" priority="721"/>
  </conditionalFormatting>
  <conditionalFormatting sqref="F32">
    <cfRule type="duplicateValues" dxfId="644" priority="720"/>
  </conditionalFormatting>
  <conditionalFormatting sqref="CZ27">
    <cfRule type="duplicateValues" dxfId="643" priority="719"/>
  </conditionalFormatting>
  <conditionalFormatting sqref="CZ28">
    <cfRule type="duplicateValues" dxfId="642" priority="718"/>
  </conditionalFormatting>
  <conditionalFormatting sqref="CZ29">
    <cfRule type="duplicateValues" dxfId="641" priority="717"/>
  </conditionalFormatting>
  <conditionalFormatting sqref="CZ30">
    <cfRule type="duplicateValues" dxfId="640" priority="716"/>
  </conditionalFormatting>
  <conditionalFormatting sqref="CZ31">
    <cfRule type="duplicateValues" dxfId="639" priority="715"/>
  </conditionalFormatting>
  <conditionalFormatting sqref="CZ32">
    <cfRule type="duplicateValues" dxfId="638" priority="714"/>
  </conditionalFormatting>
  <conditionalFormatting sqref="E33">
    <cfRule type="duplicateValues" dxfId="637" priority="713"/>
  </conditionalFormatting>
  <conditionalFormatting sqref="E34">
    <cfRule type="duplicateValues" dxfId="636" priority="712"/>
  </conditionalFormatting>
  <conditionalFormatting sqref="E35">
    <cfRule type="duplicateValues" dxfId="635" priority="711"/>
  </conditionalFormatting>
  <conditionalFormatting sqref="E36">
    <cfRule type="duplicateValues" dxfId="634" priority="710"/>
  </conditionalFormatting>
  <conditionalFormatting sqref="E37">
    <cfRule type="duplicateValues" dxfId="633" priority="709"/>
  </conditionalFormatting>
  <conditionalFormatting sqref="E38">
    <cfRule type="duplicateValues" dxfId="632" priority="708"/>
  </conditionalFormatting>
  <conditionalFormatting sqref="E39">
    <cfRule type="duplicateValues" dxfId="631" priority="707"/>
  </conditionalFormatting>
  <conditionalFormatting sqref="E40">
    <cfRule type="duplicateValues" dxfId="630" priority="706"/>
  </conditionalFormatting>
  <conditionalFormatting sqref="E41">
    <cfRule type="duplicateValues" dxfId="629" priority="705"/>
  </conditionalFormatting>
  <conditionalFormatting sqref="E42">
    <cfRule type="duplicateValues" dxfId="628" priority="704"/>
  </conditionalFormatting>
  <conditionalFormatting sqref="E43">
    <cfRule type="duplicateValues" dxfId="627" priority="703"/>
  </conditionalFormatting>
  <conditionalFormatting sqref="E44">
    <cfRule type="duplicateValues" dxfId="626" priority="702"/>
  </conditionalFormatting>
  <conditionalFormatting sqref="F33">
    <cfRule type="duplicateValues" dxfId="625" priority="701"/>
  </conditionalFormatting>
  <conditionalFormatting sqref="F34">
    <cfRule type="duplicateValues" dxfId="624" priority="700"/>
  </conditionalFormatting>
  <conditionalFormatting sqref="F35">
    <cfRule type="duplicateValues" dxfId="623" priority="699"/>
  </conditionalFormatting>
  <conditionalFormatting sqref="F36">
    <cfRule type="duplicateValues" dxfId="622" priority="698"/>
  </conditionalFormatting>
  <conditionalFormatting sqref="F37">
    <cfRule type="duplicateValues" dxfId="621" priority="697"/>
  </conditionalFormatting>
  <conditionalFormatting sqref="F38">
    <cfRule type="duplicateValues" dxfId="620" priority="696"/>
  </conditionalFormatting>
  <conditionalFormatting sqref="F39">
    <cfRule type="duplicateValues" dxfId="619" priority="695"/>
  </conditionalFormatting>
  <conditionalFormatting sqref="F40">
    <cfRule type="duplicateValues" dxfId="618" priority="694"/>
  </conditionalFormatting>
  <conditionalFormatting sqref="F41">
    <cfRule type="duplicateValues" dxfId="617" priority="693"/>
  </conditionalFormatting>
  <conditionalFormatting sqref="F42">
    <cfRule type="duplicateValues" dxfId="616" priority="692"/>
  </conditionalFormatting>
  <conditionalFormatting sqref="F43">
    <cfRule type="duplicateValues" dxfId="615" priority="691"/>
  </conditionalFormatting>
  <conditionalFormatting sqref="F44">
    <cfRule type="duplicateValues" dxfId="614" priority="690"/>
  </conditionalFormatting>
  <conditionalFormatting sqref="CZ33">
    <cfRule type="duplicateValues" dxfId="613" priority="689"/>
  </conditionalFormatting>
  <conditionalFormatting sqref="CZ34">
    <cfRule type="duplicateValues" dxfId="612" priority="688"/>
  </conditionalFormatting>
  <conditionalFormatting sqref="CZ35">
    <cfRule type="duplicateValues" dxfId="611" priority="687"/>
  </conditionalFormatting>
  <conditionalFormatting sqref="CZ36">
    <cfRule type="duplicateValues" dxfId="610" priority="686"/>
  </conditionalFormatting>
  <conditionalFormatting sqref="CZ37">
    <cfRule type="duplicateValues" dxfId="609" priority="685"/>
  </conditionalFormatting>
  <conditionalFormatting sqref="CZ38">
    <cfRule type="duplicateValues" dxfId="608" priority="684"/>
  </conditionalFormatting>
  <conditionalFormatting sqref="CZ39">
    <cfRule type="duplicateValues" dxfId="607" priority="683"/>
  </conditionalFormatting>
  <conditionalFormatting sqref="CZ40">
    <cfRule type="duplicateValues" dxfId="606" priority="682"/>
  </conditionalFormatting>
  <conditionalFormatting sqref="CZ41">
    <cfRule type="duplicateValues" dxfId="605" priority="681"/>
  </conditionalFormatting>
  <conditionalFormatting sqref="CZ42">
    <cfRule type="duplicateValues" dxfId="604" priority="680"/>
  </conditionalFormatting>
  <conditionalFormatting sqref="CZ43">
    <cfRule type="duplicateValues" dxfId="603" priority="679"/>
  </conditionalFormatting>
  <conditionalFormatting sqref="CZ44">
    <cfRule type="duplicateValues" dxfId="602" priority="678"/>
  </conditionalFormatting>
  <conditionalFormatting sqref="E45">
    <cfRule type="duplicateValues" dxfId="601" priority="677"/>
  </conditionalFormatting>
  <conditionalFormatting sqref="E46">
    <cfRule type="duplicateValues" dxfId="600" priority="676"/>
  </conditionalFormatting>
  <conditionalFormatting sqref="E47">
    <cfRule type="duplicateValues" dxfId="599" priority="675"/>
  </conditionalFormatting>
  <conditionalFormatting sqref="E48">
    <cfRule type="duplicateValues" dxfId="598" priority="674"/>
  </conditionalFormatting>
  <conditionalFormatting sqref="E49">
    <cfRule type="duplicateValues" dxfId="597" priority="673"/>
  </conditionalFormatting>
  <conditionalFormatting sqref="E50">
    <cfRule type="duplicateValues" dxfId="596" priority="672"/>
  </conditionalFormatting>
  <conditionalFormatting sqref="E51">
    <cfRule type="duplicateValues" dxfId="595" priority="671"/>
  </conditionalFormatting>
  <conditionalFormatting sqref="E52">
    <cfRule type="duplicateValues" dxfId="594" priority="670"/>
  </conditionalFormatting>
  <conditionalFormatting sqref="E53">
    <cfRule type="duplicateValues" dxfId="593" priority="669"/>
  </conditionalFormatting>
  <conditionalFormatting sqref="E54">
    <cfRule type="duplicateValues" dxfId="592" priority="668"/>
  </conditionalFormatting>
  <conditionalFormatting sqref="E55">
    <cfRule type="duplicateValues" dxfId="591" priority="667"/>
  </conditionalFormatting>
  <conditionalFormatting sqref="E56">
    <cfRule type="duplicateValues" dxfId="590" priority="666"/>
  </conditionalFormatting>
  <conditionalFormatting sqref="F45">
    <cfRule type="duplicateValues" dxfId="589" priority="665"/>
  </conditionalFormatting>
  <conditionalFormatting sqref="F46">
    <cfRule type="duplicateValues" dxfId="588" priority="664"/>
  </conditionalFormatting>
  <conditionalFormatting sqref="F47">
    <cfRule type="duplicateValues" dxfId="587" priority="663"/>
  </conditionalFormatting>
  <conditionalFormatting sqref="F48">
    <cfRule type="duplicateValues" dxfId="586" priority="662"/>
  </conditionalFormatting>
  <conditionalFormatting sqref="F49">
    <cfRule type="duplicateValues" dxfId="585" priority="661"/>
  </conditionalFormatting>
  <conditionalFormatting sqref="F50">
    <cfRule type="duplicateValues" dxfId="584" priority="660"/>
  </conditionalFormatting>
  <conditionalFormatting sqref="F51">
    <cfRule type="duplicateValues" dxfId="583" priority="659"/>
  </conditionalFormatting>
  <conditionalFormatting sqref="F52">
    <cfRule type="duplicateValues" dxfId="582" priority="658"/>
  </conditionalFormatting>
  <conditionalFormatting sqref="F53">
    <cfRule type="duplicateValues" dxfId="581" priority="657"/>
  </conditionalFormatting>
  <conditionalFormatting sqref="F54">
    <cfRule type="duplicateValues" dxfId="580" priority="656"/>
  </conditionalFormatting>
  <conditionalFormatting sqref="F55">
    <cfRule type="duplicateValues" dxfId="579" priority="655"/>
  </conditionalFormatting>
  <conditionalFormatting sqref="F56">
    <cfRule type="duplicateValues" dxfId="578" priority="654"/>
  </conditionalFormatting>
  <conditionalFormatting sqref="CZ45">
    <cfRule type="duplicateValues" dxfId="577" priority="652"/>
  </conditionalFormatting>
  <conditionalFormatting sqref="CZ46">
    <cfRule type="duplicateValues" dxfId="576" priority="651"/>
  </conditionalFormatting>
  <conditionalFormatting sqref="CZ47">
    <cfRule type="duplicateValues" dxfId="575" priority="650"/>
  </conditionalFormatting>
  <conditionalFormatting sqref="CZ48">
    <cfRule type="duplicateValues" dxfId="574" priority="649"/>
  </conditionalFormatting>
  <conditionalFormatting sqref="CZ49">
    <cfRule type="duplicateValues" dxfId="573" priority="648"/>
  </conditionalFormatting>
  <conditionalFormatting sqref="CZ50">
    <cfRule type="duplicateValues" dxfId="572" priority="647"/>
  </conditionalFormatting>
  <conditionalFormatting sqref="CZ51">
    <cfRule type="duplicateValues" dxfId="571" priority="646"/>
  </conditionalFormatting>
  <conditionalFormatting sqref="CZ52">
    <cfRule type="duplicateValues" dxfId="570" priority="645"/>
  </conditionalFormatting>
  <conditionalFormatting sqref="CZ53">
    <cfRule type="duplicateValues" dxfId="569" priority="644"/>
  </conditionalFormatting>
  <conditionalFormatting sqref="CZ54">
    <cfRule type="duplicateValues" dxfId="568" priority="643"/>
  </conditionalFormatting>
  <conditionalFormatting sqref="CZ55">
    <cfRule type="duplicateValues" dxfId="567" priority="642"/>
  </conditionalFormatting>
  <conditionalFormatting sqref="CZ56">
    <cfRule type="duplicateValues" dxfId="566" priority="641"/>
  </conditionalFormatting>
  <conditionalFormatting sqref="E57">
    <cfRule type="duplicateValues" dxfId="565" priority="640"/>
  </conditionalFormatting>
  <conditionalFormatting sqref="E58">
    <cfRule type="duplicateValues" dxfId="564" priority="639"/>
  </conditionalFormatting>
  <conditionalFormatting sqref="E59">
    <cfRule type="duplicateValues" dxfId="563" priority="638"/>
  </conditionalFormatting>
  <conditionalFormatting sqref="E60">
    <cfRule type="duplicateValues" dxfId="562" priority="637"/>
  </conditionalFormatting>
  <conditionalFormatting sqref="E61">
    <cfRule type="duplicateValues" dxfId="561" priority="636"/>
  </conditionalFormatting>
  <conditionalFormatting sqref="E62">
    <cfRule type="duplicateValues" dxfId="560" priority="635"/>
  </conditionalFormatting>
  <conditionalFormatting sqref="E63">
    <cfRule type="duplicateValues" dxfId="559" priority="634"/>
  </conditionalFormatting>
  <conditionalFormatting sqref="E64">
    <cfRule type="duplicateValues" dxfId="558" priority="633"/>
  </conditionalFormatting>
  <conditionalFormatting sqref="E65">
    <cfRule type="duplicateValues" dxfId="557" priority="632"/>
  </conditionalFormatting>
  <conditionalFormatting sqref="E66">
    <cfRule type="duplicateValues" dxfId="556" priority="631"/>
  </conditionalFormatting>
  <conditionalFormatting sqref="E67">
    <cfRule type="duplicateValues" dxfId="555" priority="630"/>
  </conditionalFormatting>
  <conditionalFormatting sqref="E68">
    <cfRule type="duplicateValues" dxfId="554" priority="629"/>
  </conditionalFormatting>
  <conditionalFormatting sqref="F57">
    <cfRule type="duplicateValues" dxfId="553" priority="628"/>
  </conditionalFormatting>
  <conditionalFormatting sqref="F58">
    <cfRule type="duplicateValues" dxfId="552" priority="627"/>
  </conditionalFormatting>
  <conditionalFormatting sqref="F59">
    <cfRule type="duplicateValues" dxfId="551" priority="626"/>
  </conditionalFormatting>
  <conditionalFormatting sqref="F60">
    <cfRule type="duplicateValues" dxfId="550" priority="625"/>
  </conditionalFormatting>
  <conditionalFormatting sqref="F61">
    <cfRule type="duplicateValues" dxfId="549" priority="624"/>
  </conditionalFormatting>
  <conditionalFormatting sqref="F62">
    <cfRule type="duplicateValues" dxfId="548" priority="623"/>
  </conditionalFormatting>
  <conditionalFormatting sqref="F63">
    <cfRule type="duplicateValues" dxfId="547" priority="622"/>
  </conditionalFormatting>
  <conditionalFormatting sqref="F64">
    <cfRule type="duplicateValues" dxfId="546" priority="621"/>
  </conditionalFormatting>
  <conditionalFormatting sqref="F65">
    <cfRule type="duplicateValues" dxfId="545" priority="620"/>
  </conditionalFormatting>
  <conditionalFormatting sqref="F66">
    <cfRule type="duplicateValues" dxfId="544" priority="619"/>
  </conditionalFormatting>
  <conditionalFormatting sqref="F67">
    <cfRule type="duplicateValues" dxfId="543" priority="618"/>
  </conditionalFormatting>
  <conditionalFormatting sqref="F68">
    <cfRule type="duplicateValues" dxfId="542" priority="617"/>
  </conditionalFormatting>
  <conditionalFormatting sqref="CZ57">
    <cfRule type="duplicateValues" dxfId="541" priority="616"/>
  </conditionalFormatting>
  <conditionalFormatting sqref="CZ58">
    <cfRule type="duplicateValues" dxfId="540" priority="615"/>
  </conditionalFormatting>
  <conditionalFormatting sqref="CZ59">
    <cfRule type="duplicateValues" dxfId="539" priority="614"/>
  </conditionalFormatting>
  <conditionalFormatting sqref="CZ60">
    <cfRule type="duplicateValues" dxfId="538" priority="613"/>
  </conditionalFormatting>
  <conditionalFormatting sqref="CZ61">
    <cfRule type="duplicateValues" dxfId="537" priority="612"/>
  </conditionalFormatting>
  <conditionalFormatting sqref="CZ62">
    <cfRule type="duplicateValues" dxfId="536" priority="611"/>
  </conditionalFormatting>
  <conditionalFormatting sqref="CZ63">
    <cfRule type="duplicateValues" dxfId="535" priority="610"/>
  </conditionalFormatting>
  <conditionalFormatting sqref="CZ64">
    <cfRule type="duplicateValues" dxfId="534" priority="609"/>
  </conditionalFormatting>
  <conditionalFormatting sqref="CZ65">
    <cfRule type="duplicateValues" dxfId="533" priority="608"/>
  </conditionalFormatting>
  <conditionalFormatting sqref="CZ66">
    <cfRule type="duplicateValues" dxfId="532" priority="607"/>
  </conditionalFormatting>
  <conditionalFormatting sqref="CZ67">
    <cfRule type="duplicateValues" dxfId="531" priority="606"/>
  </conditionalFormatting>
  <conditionalFormatting sqref="CZ68">
    <cfRule type="duplicateValues" dxfId="530" priority="605"/>
  </conditionalFormatting>
  <conditionalFormatting sqref="E69">
    <cfRule type="duplicateValues" dxfId="529" priority="604"/>
  </conditionalFormatting>
  <conditionalFormatting sqref="E70">
    <cfRule type="duplicateValues" dxfId="528" priority="603"/>
  </conditionalFormatting>
  <conditionalFormatting sqref="E71">
    <cfRule type="duplicateValues" dxfId="527" priority="602"/>
  </conditionalFormatting>
  <conditionalFormatting sqref="E72">
    <cfRule type="duplicateValues" dxfId="526" priority="601"/>
  </conditionalFormatting>
  <conditionalFormatting sqref="E73">
    <cfRule type="duplicateValues" dxfId="525" priority="600"/>
  </conditionalFormatting>
  <conditionalFormatting sqref="F69">
    <cfRule type="duplicateValues" dxfId="524" priority="598"/>
  </conditionalFormatting>
  <conditionalFormatting sqref="F70">
    <cfRule type="duplicateValues" dxfId="523" priority="597"/>
  </conditionalFormatting>
  <conditionalFormatting sqref="F71">
    <cfRule type="duplicateValues" dxfId="522" priority="596"/>
  </conditionalFormatting>
  <conditionalFormatting sqref="F72">
    <cfRule type="duplicateValues" dxfId="521" priority="595"/>
  </conditionalFormatting>
  <conditionalFormatting sqref="F73">
    <cfRule type="duplicateValues" dxfId="520" priority="594"/>
  </conditionalFormatting>
  <conditionalFormatting sqref="CZ69">
    <cfRule type="duplicateValues" dxfId="519" priority="592"/>
  </conditionalFormatting>
  <conditionalFormatting sqref="CZ70">
    <cfRule type="duplicateValues" dxfId="518" priority="591"/>
  </conditionalFormatting>
  <conditionalFormatting sqref="CZ71">
    <cfRule type="duplicateValues" dxfId="517" priority="590"/>
  </conditionalFormatting>
  <conditionalFormatting sqref="CZ72">
    <cfRule type="duplicateValues" dxfId="516" priority="589"/>
  </conditionalFormatting>
  <conditionalFormatting sqref="CZ73">
    <cfRule type="duplicateValues" dxfId="515" priority="588"/>
  </conditionalFormatting>
  <conditionalFormatting sqref="E75">
    <cfRule type="duplicateValues" dxfId="514" priority="586"/>
  </conditionalFormatting>
  <conditionalFormatting sqref="E76">
    <cfRule type="duplicateValues" dxfId="513" priority="585"/>
  </conditionalFormatting>
  <conditionalFormatting sqref="E77">
    <cfRule type="duplicateValues" dxfId="512" priority="584"/>
  </conditionalFormatting>
  <conditionalFormatting sqref="E78">
    <cfRule type="duplicateValues" dxfId="511" priority="583"/>
  </conditionalFormatting>
  <conditionalFormatting sqref="E79">
    <cfRule type="duplicateValues" dxfId="510" priority="582"/>
  </conditionalFormatting>
  <conditionalFormatting sqref="E80">
    <cfRule type="duplicateValues" dxfId="509" priority="581"/>
  </conditionalFormatting>
  <conditionalFormatting sqref="F75">
    <cfRule type="duplicateValues" dxfId="508" priority="580"/>
  </conditionalFormatting>
  <conditionalFormatting sqref="F76">
    <cfRule type="duplicateValues" dxfId="507" priority="579"/>
  </conditionalFormatting>
  <conditionalFormatting sqref="F77">
    <cfRule type="duplicateValues" dxfId="506" priority="578"/>
  </conditionalFormatting>
  <conditionalFormatting sqref="F78">
    <cfRule type="duplicateValues" dxfId="505" priority="577"/>
  </conditionalFormatting>
  <conditionalFormatting sqref="F79">
    <cfRule type="duplicateValues" dxfId="504" priority="576"/>
  </conditionalFormatting>
  <conditionalFormatting sqref="F80">
    <cfRule type="duplicateValues" dxfId="503" priority="575"/>
  </conditionalFormatting>
  <conditionalFormatting sqref="CZ75">
    <cfRule type="duplicateValues" dxfId="502" priority="574"/>
  </conditionalFormatting>
  <conditionalFormatting sqref="CZ76">
    <cfRule type="duplicateValues" dxfId="501" priority="573"/>
  </conditionalFormatting>
  <conditionalFormatting sqref="CZ77">
    <cfRule type="duplicateValues" dxfId="500" priority="572"/>
  </conditionalFormatting>
  <conditionalFormatting sqref="CZ78">
    <cfRule type="duplicateValues" dxfId="499" priority="571"/>
  </conditionalFormatting>
  <conditionalFormatting sqref="CZ79">
    <cfRule type="duplicateValues" dxfId="498" priority="570"/>
  </conditionalFormatting>
  <conditionalFormatting sqref="CZ80">
    <cfRule type="duplicateValues" dxfId="497" priority="569"/>
  </conditionalFormatting>
  <conditionalFormatting sqref="E81">
    <cfRule type="duplicateValues" dxfId="496" priority="568"/>
  </conditionalFormatting>
  <conditionalFormatting sqref="E82">
    <cfRule type="duplicateValues" dxfId="495" priority="567"/>
  </conditionalFormatting>
  <conditionalFormatting sqref="E83">
    <cfRule type="duplicateValues" dxfId="494" priority="566"/>
  </conditionalFormatting>
  <conditionalFormatting sqref="E84">
    <cfRule type="duplicateValues" dxfId="493" priority="565"/>
  </conditionalFormatting>
  <conditionalFormatting sqref="E85">
    <cfRule type="duplicateValues" dxfId="492" priority="564"/>
  </conditionalFormatting>
  <conditionalFormatting sqref="E86">
    <cfRule type="duplicateValues" dxfId="491" priority="563"/>
  </conditionalFormatting>
  <conditionalFormatting sqref="F81">
    <cfRule type="duplicateValues" dxfId="490" priority="562"/>
  </conditionalFormatting>
  <conditionalFormatting sqref="F82">
    <cfRule type="duplicateValues" dxfId="489" priority="561"/>
  </conditionalFormatting>
  <conditionalFormatting sqref="F83">
    <cfRule type="duplicateValues" dxfId="488" priority="560"/>
  </conditionalFormatting>
  <conditionalFormatting sqref="F84">
    <cfRule type="duplicateValues" dxfId="487" priority="559"/>
  </conditionalFormatting>
  <conditionalFormatting sqref="F85">
    <cfRule type="duplicateValues" dxfId="486" priority="558"/>
  </conditionalFormatting>
  <conditionalFormatting sqref="F86">
    <cfRule type="duplicateValues" dxfId="485" priority="557"/>
  </conditionalFormatting>
  <conditionalFormatting sqref="CZ81">
    <cfRule type="duplicateValues" dxfId="484" priority="556"/>
  </conditionalFormatting>
  <conditionalFormatting sqref="CZ82">
    <cfRule type="duplicateValues" dxfId="483" priority="555"/>
  </conditionalFormatting>
  <conditionalFormatting sqref="CZ83">
    <cfRule type="duplicateValues" dxfId="482" priority="554"/>
  </conditionalFormatting>
  <conditionalFormatting sqref="CZ84">
    <cfRule type="duplicateValues" dxfId="481" priority="553"/>
  </conditionalFormatting>
  <conditionalFormatting sqref="CZ85">
    <cfRule type="duplicateValues" dxfId="480" priority="552"/>
  </conditionalFormatting>
  <conditionalFormatting sqref="CZ86">
    <cfRule type="duplicateValues" dxfId="479" priority="551"/>
  </conditionalFormatting>
  <conditionalFormatting sqref="E87">
    <cfRule type="duplicateValues" dxfId="478" priority="550"/>
  </conditionalFormatting>
  <conditionalFormatting sqref="E88">
    <cfRule type="duplicateValues" dxfId="477" priority="549"/>
  </conditionalFormatting>
  <conditionalFormatting sqref="E89">
    <cfRule type="duplicateValues" dxfId="476" priority="548"/>
  </conditionalFormatting>
  <conditionalFormatting sqref="E90">
    <cfRule type="duplicateValues" dxfId="475" priority="547"/>
  </conditionalFormatting>
  <conditionalFormatting sqref="E91">
    <cfRule type="duplicateValues" dxfId="474" priority="546"/>
  </conditionalFormatting>
  <conditionalFormatting sqref="F87">
    <cfRule type="duplicateValues" dxfId="473" priority="544"/>
  </conditionalFormatting>
  <conditionalFormatting sqref="F88">
    <cfRule type="duplicateValues" dxfId="472" priority="543"/>
  </conditionalFormatting>
  <conditionalFormatting sqref="F89">
    <cfRule type="duplicateValues" dxfId="471" priority="542"/>
  </conditionalFormatting>
  <conditionalFormatting sqref="F90">
    <cfRule type="duplicateValues" dxfId="470" priority="541"/>
  </conditionalFormatting>
  <conditionalFormatting sqref="F91">
    <cfRule type="duplicateValues" dxfId="469" priority="540"/>
  </conditionalFormatting>
  <conditionalFormatting sqref="CZ87">
    <cfRule type="duplicateValues" dxfId="468" priority="537"/>
  </conditionalFormatting>
  <conditionalFormatting sqref="CZ88">
    <cfRule type="duplicateValues" dxfId="467" priority="536"/>
  </conditionalFormatting>
  <conditionalFormatting sqref="CZ89">
    <cfRule type="duplicateValues" dxfId="466" priority="535"/>
  </conditionalFormatting>
  <conditionalFormatting sqref="CZ90">
    <cfRule type="duplicateValues" dxfId="465" priority="534"/>
  </conditionalFormatting>
  <conditionalFormatting sqref="CZ91">
    <cfRule type="duplicateValues" dxfId="464" priority="533"/>
  </conditionalFormatting>
  <conditionalFormatting sqref="E93">
    <cfRule type="duplicateValues" dxfId="463" priority="531"/>
  </conditionalFormatting>
  <conditionalFormatting sqref="E94">
    <cfRule type="duplicateValues" dxfId="462" priority="530"/>
  </conditionalFormatting>
  <conditionalFormatting sqref="E95">
    <cfRule type="duplicateValues" dxfId="461" priority="529"/>
  </conditionalFormatting>
  <conditionalFormatting sqref="E96">
    <cfRule type="duplicateValues" dxfId="460" priority="528"/>
  </conditionalFormatting>
  <conditionalFormatting sqref="E97">
    <cfRule type="duplicateValues" dxfId="459" priority="527"/>
  </conditionalFormatting>
  <conditionalFormatting sqref="E98">
    <cfRule type="duplicateValues" dxfId="458" priority="526"/>
  </conditionalFormatting>
  <conditionalFormatting sqref="F93">
    <cfRule type="duplicateValues" dxfId="457" priority="525"/>
  </conditionalFormatting>
  <conditionalFormatting sqref="F94">
    <cfRule type="duplicateValues" dxfId="456" priority="524"/>
  </conditionalFormatting>
  <conditionalFormatting sqref="F95">
    <cfRule type="duplicateValues" dxfId="455" priority="523"/>
  </conditionalFormatting>
  <conditionalFormatting sqref="F96">
    <cfRule type="duplicateValues" dxfId="454" priority="522"/>
  </conditionalFormatting>
  <conditionalFormatting sqref="F97">
    <cfRule type="duplicateValues" dxfId="453" priority="521"/>
  </conditionalFormatting>
  <conditionalFormatting sqref="F98">
    <cfRule type="duplicateValues" dxfId="452" priority="520"/>
  </conditionalFormatting>
  <conditionalFormatting sqref="CZ93">
    <cfRule type="duplicateValues" dxfId="451" priority="519"/>
  </conditionalFormatting>
  <conditionalFormatting sqref="CZ94">
    <cfRule type="duplicateValues" dxfId="450" priority="518"/>
  </conditionalFormatting>
  <conditionalFormatting sqref="CZ95">
    <cfRule type="duplicateValues" dxfId="449" priority="517"/>
  </conditionalFormatting>
  <conditionalFormatting sqref="CZ96">
    <cfRule type="duplicateValues" dxfId="448" priority="516"/>
  </conditionalFormatting>
  <conditionalFormatting sqref="CZ97">
    <cfRule type="duplicateValues" dxfId="447" priority="515"/>
  </conditionalFormatting>
  <conditionalFormatting sqref="CZ98">
    <cfRule type="duplicateValues" dxfId="446" priority="514"/>
  </conditionalFormatting>
  <conditionalFormatting sqref="E99">
    <cfRule type="duplicateValues" dxfId="445" priority="513"/>
  </conditionalFormatting>
  <conditionalFormatting sqref="E100">
    <cfRule type="duplicateValues" dxfId="444" priority="512"/>
  </conditionalFormatting>
  <conditionalFormatting sqref="E101">
    <cfRule type="duplicateValues" dxfId="443" priority="511"/>
  </conditionalFormatting>
  <conditionalFormatting sqref="E102">
    <cfRule type="duplicateValues" dxfId="442" priority="510"/>
  </conditionalFormatting>
  <conditionalFormatting sqref="E103">
    <cfRule type="duplicateValues" dxfId="441" priority="509"/>
  </conditionalFormatting>
  <conditionalFormatting sqref="E104">
    <cfRule type="duplicateValues" dxfId="440" priority="508"/>
  </conditionalFormatting>
  <conditionalFormatting sqref="F99">
    <cfRule type="duplicateValues" dxfId="439" priority="507"/>
  </conditionalFormatting>
  <conditionalFormatting sqref="F100">
    <cfRule type="duplicateValues" dxfId="438" priority="506"/>
  </conditionalFormatting>
  <conditionalFormatting sqref="F101">
    <cfRule type="duplicateValues" dxfId="437" priority="505"/>
  </conditionalFormatting>
  <conditionalFormatting sqref="F102">
    <cfRule type="duplicateValues" dxfId="436" priority="504"/>
  </conditionalFormatting>
  <conditionalFormatting sqref="F103">
    <cfRule type="duplicateValues" dxfId="435" priority="503"/>
  </conditionalFormatting>
  <conditionalFormatting sqref="F104">
    <cfRule type="duplicateValues" dxfId="434" priority="502"/>
  </conditionalFormatting>
  <conditionalFormatting sqref="CZ99">
    <cfRule type="duplicateValues" dxfId="433" priority="501"/>
  </conditionalFormatting>
  <conditionalFormatting sqref="CZ100">
    <cfRule type="duplicateValues" dxfId="432" priority="500"/>
  </conditionalFormatting>
  <conditionalFormatting sqref="CZ101">
    <cfRule type="duplicateValues" dxfId="431" priority="499"/>
  </conditionalFormatting>
  <conditionalFormatting sqref="CZ102">
    <cfRule type="duplicateValues" dxfId="430" priority="498"/>
  </conditionalFormatting>
  <conditionalFormatting sqref="CZ103">
    <cfRule type="duplicateValues" dxfId="429" priority="497"/>
  </conditionalFormatting>
  <conditionalFormatting sqref="CZ104">
    <cfRule type="duplicateValues" dxfId="428" priority="496"/>
  </conditionalFormatting>
  <conditionalFormatting sqref="E105">
    <cfRule type="duplicateValues" dxfId="427" priority="495"/>
  </conditionalFormatting>
  <conditionalFormatting sqref="E106">
    <cfRule type="duplicateValues" dxfId="426" priority="494"/>
  </conditionalFormatting>
  <conditionalFormatting sqref="E107">
    <cfRule type="duplicateValues" dxfId="425" priority="493"/>
  </conditionalFormatting>
  <conditionalFormatting sqref="E108">
    <cfRule type="duplicateValues" dxfId="424" priority="492"/>
  </conditionalFormatting>
  <conditionalFormatting sqref="E109">
    <cfRule type="duplicateValues" dxfId="423" priority="491"/>
  </conditionalFormatting>
  <conditionalFormatting sqref="F105">
    <cfRule type="duplicateValues" dxfId="422" priority="489"/>
  </conditionalFormatting>
  <conditionalFormatting sqref="F106">
    <cfRule type="duplicateValues" dxfId="421" priority="488"/>
  </conditionalFormatting>
  <conditionalFormatting sqref="F107">
    <cfRule type="duplicateValues" dxfId="420" priority="487"/>
  </conditionalFormatting>
  <conditionalFormatting sqref="F108">
    <cfRule type="duplicateValues" dxfId="419" priority="486"/>
  </conditionalFormatting>
  <conditionalFormatting sqref="F109">
    <cfRule type="duplicateValues" dxfId="418" priority="485"/>
  </conditionalFormatting>
  <conditionalFormatting sqref="CZ105">
    <cfRule type="duplicateValues" dxfId="417" priority="483"/>
  </conditionalFormatting>
  <conditionalFormatting sqref="CZ106">
    <cfRule type="duplicateValues" dxfId="416" priority="482"/>
  </conditionalFormatting>
  <conditionalFormatting sqref="CZ107">
    <cfRule type="duplicateValues" dxfId="415" priority="481"/>
  </conditionalFormatting>
  <conditionalFormatting sqref="CZ108">
    <cfRule type="duplicateValues" dxfId="414" priority="480"/>
  </conditionalFormatting>
  <conditionalFormatting sqref="CZ109">
    <cfRule type="duplicateValues" dxfId="413" priority="479"/>
  </conditionalFormatting>
  <conditionalFormatting sqref="E111">
    <cfRule type="duplicateValues" dxfId="412" priority="477"/>
  </conditionalFormatting>
  <conditionalFormatting sqref="E112">
    <cfRule type="duplicateValues" dxfId="411" priority="476"/>
  </conditionalFormatting>
  <conditionalFormatting sqref="E113">
    <cfRule type="duplicateValues" dxfId="410" priority="475"/>
  </conditionalFormatting>
  <conditionalFormatting sqref="E114">
    <cfRule type="duplicateValues" dxfId="409" priority="474"/>
  </conditionalFormatting>
  <conditionalFormatting sqref="E115">
    <cfRule type="duplicateValues" dxfId="408" priority="473"/>
  </conditionalFormatting>
  <conditionalFormatting sqref="E116">
    <cfRule type="duplicateValues" dxfId="407" priority="472"/>
  </conditionalFormatting>
  <conditionalFormatting sqref="E117">
    <cfRule type="duplicateValues" dxfId="406" priority="471"/>
  </conditionalFormatting>
  <conditionalFormatting sqref="E118">
    <cfRule type="duplicateValues" dxfId="405" priority="470"/>
  </conditionalFormatting>
  <conditionalFormatting sqref="E119">
    <cfRule type="duplicateValues" dxfId="404" priority="469"/>
  </conditionalFormatting>
  <conditionalFormatting sqref="E120">
    <cfRule type="duplicateValues" dxfId="403" priority="468"/>
  </conditionalFormatting>
  <conditionalFormatting sqref="E121">
    <cfRule type="duplicateValues" dxfId="402" priority="467"/>
  </conditionalFormatting>
  <conditionalFormatting sqref="E122">
    <cfRule type="duplicateValues" dxfId="401" priority="466"/>
  </conditionalFormatting>
  <conditionalFormatting sqref="F111">
    <cfRule type="duplicateValues" dxfId="400" priority="465"/>
  </conditionalFormatting>
  <conditionalFormatting sqref="F112">
    <cfRule type="duplicateValues" dxfId="399" priority="464"/>
  </conditionalFormatting>
  <conditionalFormatting sqref="F113">
    <cfRule type="duplicateValues" dxfId="398" priority="463"/>
  </conditionalFormatting>
  <conditionalFormatting sqref="F114">
    <cfRule type="duplicateValues" dxfId="397" priority="462"/>
  </conditionalFormatting>
  <conditionalFormatting sqref="F115">
    <cfRule type="duplicateValues" dxfId="396" priority="461"/>
  </conditionalFormatting>
  <conditionalFormatting sqref="F116">
    <cfRule type="duplicateValues" dxfId="395" priority="460"/>
  </conditionalFormatting>
  <conditionalFormatting sqref="F117">
    <cfRule type="duplicateValues" dxfId="394" priority="459"/>
  </conditionalFormatting>
  <conditionalFormatting sqref="F118">
    <cfRule type="duplicateValues" dxfId="393" priority="458"/>
  </conditionalFormatting>
  <conditionalFormatting sqref="F119">
    <cfRule type="duplicateValues" dxfId="392" priority="457"/>
  </conditionalFormatting>
  <conditionalFormatting sqref="F120">
    <cfRule type="duplicateValues" dxfId="391" priority="456"/>
  </conditionalFormatting>
  <conditionalFormatting sqref="F121">
    <cfRule type="duplicateValues" dxfId="390" priority="455"/>
  </conditionalFormatting>
  <conditionalFormatting sqref="F122">
    <cfRule type="duplicateValues" dxfId="389" priority="454"/>
  </conditionalFormatting>
  <conditionalFormatting sqref="CZ111">
    <cfRule type="duplicateValues" dxfId="388" priority="453"/>
  </conditionalFormatting>
  <conditionalFormatting sqref="CZ112">
    <cfRule type="duplicateValues" dxfId="387" priority="452"/>
  </conditionalFormatting>
  <conditionalFormatting sqref="CZ113">
    <cfRule type="duplicateValues" dxfId="386" priority="451"/>
  </conditionalFormatting>
  <conditionalFormatting sqref="CZ114">
    <cfRule type="duplicateValues" dxfId="385" priority="450"/>
  </conditionalFormatting>
  <conditionalFormatting sqref="CZ115">
    <cfRule type="duplicateValues" dxfId="384" priority="449"/>
  </conditionalFormatting>
  <conditionalFormatting sqref="CZ116">
    <cfRule type="duplicateValues" dxfId="383" priority="448"/>
  </conditionalFormatting>
  <conditionalFormatting sqref="CZ117">
    <cfRule type="duplicateValues" dxfId="382" priority="447"/>
  </conditionalFormatting>
  <conditionalFormatting sqref="CZ118">
    <cfRule type="duplicateValues" dxfId="381" priority="446"/>
  </conditionalFormatting>
  <conditionalFormatting sqref="CZ119">
    <cfRule type="duplicateValues" dxfId="380" priority="445"/>
  </conditionalFormatting>
  <conditionalFormatting sqref="CZ120">
    <cfRule type="duplicateValues" dxfId="379" priority="444"/>
  </conditionalFormatting>
  <conditionalFormatting sqref="CZ121">
    <cfRule type="duplicateValues" dxfId="378" priority="443"/>
  </conditionalFormatting>
  <conditionalFormatting sqref="CZ122">
    <cfRule type="duplicateValues" dxfId="377" priority="442"/>
  </conditionalFormatting>
  <conditionalFormatting sqref="CZ123">
    <cfRule type="duplicateValues" dxfId="376" priority="441"/>
  </conditionalFormatting>
  <conditionalFormatting sqref="CZ124">
    <cfRule type="duplicateValues" dxfId="375" priority="440"/>
  </conditionalFormatting>
  <conditionalFormatting sqref="CZ125">
    <cfRule type="duplicateValues" dxfId="374" priority="439"/>
  </conditionalFormatting>
  <conditionalFormatting sqref="CZ126">
    <cfRule type="duplicateValues" dxfId="373" priority="438"/>
  </conditionalFormatting>
  <conditionalFormatting sqref="CZ127">
    <cfRule type="duplicateValues" dxfId="372" priority="437"/>
  </conditionalFormatting>
  <conditionalFormatting sqref="CZ128">
    <cfRule type="duplicateValues" dxfId="371" priority="436"/>
  </conditionalFormatting>
  <conditionalFormatting sqref="CZ129">
    <cfRule type="duplicateValues" dxfId="370" priority="435"/>
  </conditionalFormatting>
  <conditionalFormatting sqref="CZ130">
    <cfRule type="duplicateValues" dxfId="369" priority="434"/>
  </conditionalFormatting>
  <conditionalFormatting sqref="CZ131">
    <cfRule type="duplicateValues" dxfId="368" priority="433"/>
  </conditionalFormatting>
  <conditionalFormatting sqref="CZ132">
    <cfRule type="duplicateValues" dxfId="367" priority="432"/>
  </conditionalFormatting>
  <conditionalFormatting sqref="CZ133">
    <cfRule type="duplicateValues" dxfId="366" priority="431"/>
  </conditionalFormatting>
  <conditionalFormatting sqref="CZ134">
    <cfRule type="duplicateValues" dxfId="365" priority="430"/>
  </conditionalFormatting>
  <conditionalFormatting sqref="E123">
    <cfRule type="duplicateValues" dxfId="364" priority="429"/>
  </conditionalFormatting>
  <conditionalFormatting sqref="E124">
    <cfRule type="duplicateValues" dxfId="363" priority="428"/>
  </conditionalFormatting>
  <conditionalFormatting sqref="E125">
    <cfRule type="duplicateValues" dxfId="362" priority="427"/>
  </conditionalFormatting>
  <conditionalFormatting sqref="E126">
    <cfRule type="duplicateValues" dxfId="361" priority="426"/>
  </conditionalFormatting>
  <conditionalFormatting sqref="E127">
    <cfRule type="duplicateValues" dxfId="360" priority="425"/>
  </conditionalFormatting>
  <conditionalFormatting sqref="E128">
    <cfRule type="duplicateValues" dxfId="359" priority="424"/>
  </conditionalFormatting>
  <conditionalFormatting sqref="E129">
    <cfRule type="duplicateValues" dxfId="358" priority="423"/>
  </conditionalFormatting>
  <conditionalFormatting sqref="E130">
    <cfRule type="duplicateValues" dxfId="357" priority="422"/>
  </conditionalFormatting>
  <conditionalFormatting sqref="E131">
    <cfRule type="duplicateValues" dxfId="356" priority="421"/>
  </conditionalFormatting>
  <conditionalFormatting sqref="E132">
    <cfRule type="duplicateValues" dxfId="355" priority="420"/>
  </conditionalFormatting>
  <conditionalFormatting sqref="E133">
    <cfRule type="duplicateValues" dxfId="354" priority="419"/>
  </conditionalFormatting>
  <conditionalFormatting sqref="E134">
    <cfRule type="duplicateValues" dxfId="353" priority="418"/>
  </conditionalFormatting>
  <conditionalFormatting sqref="F123">
    <cfRule type="duplicateValues" dxfId="352" priority="417"/>
  </conditionalFormatting>
  <conditionalFormatting sqref="F124">
    <cfRule type="duplicateValues" dxfId="351" priority="416"/>
  </conditionalFormatting>
  <conditionalFormatting sqref="F125">
    <cfRule type="duplicateValues" dxfId="350" priority="415"/>
  </conditionalFormatting>
  <conditionalFormatting sqref="F126">
    <cfRule type="duplicateValues" dxfId="349" priority="414"/>
  </conditionalFormatting>
  <conditionalFormatting sqref="F127">
    <cfRule type="duplicateValues" dxfId="348" priority="413"/>
  </conditionalFormatting>
  <conditionalFormatting sqref="F128">
    <cfRule type="duplicateValues" dxfId="347" priority="412"/>
  </conditionalFormatting>
  <conditionalFormatting sqref="F129">
    <cfRule type="duplicateValues" dxfId="346" priority="411"/>
  </conditionalFormatting>
  <conditionalFormatting sqref="F130">
    <cfRule type="duplicateValues" dxfId="345" priority="410"/>
  </conditionalFormatting>
  <conditionalFormatting sqref="F131">
    <cfRule type="duplicateValues" dxfId="344" priority="409"/>
  </conditionalFormatting>
  <conditionalFormatting sqref="F132">
    <cfRule type="duplicateValues" dxfId="343" priority="408"/>
  </conditionalFormatting>
  <conditionalFormatting sqref="F133">
    <cfRule type="duplicateValues" dxfId="342" priority="407"/>
  </conditionalFormatting>
  <conditionalFormatting sqref="F134">
    <cfRule type="duplicateValues" dxfId="341" priority="406"/>
  </conditionalFormatting>
  <conditionalFormatting sqref="CZ135">
    <cfRule type="duplicateValues" dxfId="340" priority="405"/>
  </conditionalFormatting>
  <conditionalFormatting sqref="CZ136">
    <cfRule type="duplicateValues" dxfId="339" priority="404"/>
  </conditionalFormatting>
  <conditionalFormatting sqref="CZ137">
    <cfRule type="duplicateValues" dxfId="338" priority="403"/>
  </conditionalFormatting>
  <conditionalFormatting sqref="CZ138">
    <cfRule type="duplicateValues" dxfId="337" priority="402"/>
  </conditionalFormatting>
  <conditionalFormatting sqref="CZ139">
    <cfRule type="duplicateValues" dxfId="336" priority="401"/>
  </conditionalFormatting>
  <conditionalFormatting sqref="CZ140">
    <cfRule type="duplicateValues" dxfId="335" priority="400"/>
  </conditionalFormatting>
  <conditionalFormatting sqref="CZ141">
    <cfRule type="duplicateValues" dxfId="334" priority="399"/>
  </conditionalFormatting>
  <conditionalFormatting sqref="CZ142">
    <cfRule type="duplicateValues" dxfId="333" priority="398"/>
  </conditionalFormatting>
  <conditionalFormatting sqref="CZ143">
    <cfRule type="duplicateValues" dxfId="332" priority="397"/>
  </conditionalFormatting>
  <conditionalFormatting sqref="CZ144">
    <cfRule type="duplicateValues" dxfId="331" priority="396"/>
  </conditionalFormatting>
  <conditionalFormatting sqref="CZ145">
    <cfRule type="duplicateValues" dxfId="330" priority="395"/>
  </conditionalFormatting>
  <conditionalFormatting sqref="CZ146">
    <cfRule type="duplicateValues" dxfId="329" priority="394"/>
  </conditionalFormatting>
  <conditionalFormatting sqref="CZ147">
    <cfRule type="duplicateValues" dxfId="328" priority="393"/>
  </conditionalFormatting>
  <conditionalFormatting sqref="CZ148">
    <cfRule type="duplicateValues" dxfId="327" priority="392"/>
  </conditionalFormatting>
  <conditionalFormatting sqref="CZ149">
    <cfRule type="duplicateValues" dxfId="326" priority="391"/>
  </conditionalFormatting>
  <conditionalFormatting sqref="CZ150">
    <cfRule type="duplicateValues" dxfId="325" priority="390"/>
  </conditionalFormatting>
  <conditionalFormatting sqref="CZ151">
    <cfRule type="duplicateValues" dxfId="324" priority="389"/>
  </conditionalFormatting>
  <conditionalFormatting sqref="CZ152">
    <cfRule type="duplicateValues" dxfId="323" priority="388"/>
  </conditionalFormatting>
  <conditionalFormatting sqref="CZ153">
    <cfRule type="duplicateValues" dxfId="322" priority="387"/>
  </conditionalFormatting>
  <conditionalFormatting sqref="CZ154">
    <cfRule type="duplicateValues" dxfId="321" priority="386"/>
  </conditionalFormatting>
  <conditionalFormatting sqref="CZ155">
    <cfRule type="duplicateValues" dxfId="320" priority="385"/>
  </conditionalFormatting>
  <conditionalFormatting sqref="CZ156">
    <cfRule type="duplicateValues" dxfId="319" priority="384"/>
  </conditionalFormatting>
  <conditionalFormatting sqref="CZ157">
    <cfRule type="duplicateValues" dxfId="318" priority="383"/>
  </conditionalFormatting>
  <conditionalFormatting sqref="CZ158">
    <cfRule type="duplicateValues" dxfId="317" priority="382"/>
  </conditionalFormatting>
  <conditionalFormatting sqref="F135">
    <cfRule type="duplicateValues" dxfId="316" priority="356"/>
  </conditionalFormatting>
  <conditionalFormatting sqref="F136">
    <cfRule type="duplicateValues" dxfId="315" priority="355"/>
  </conditionalFormatting>
  <conditionalFormatting sqref="F137">
    <cfRule type="duplicateValues" dxfId="314" priority="354"/>
  </conditionalFormatting>
  <conditionalFormatting sqref="F138">
    <cfRule type="duplicateValues" dxfId="313" priority="353"/>
  </conditionalFormatting>
  <conditionalFormatting sqref="F139">
    <cfRule type="duplicateValues" dxfId="312" priority="352"/>
  </conditionalFormatting>
  <conditionalFormatting sqref="F140">
    <cfRule type="duplicateValues" dxfId="311" priority="351"/>
  </conditionalFormatting>
  <conditionalFormatting sqref="F141">
    <cfRule type="duplicateValues" dxfId="310" priority="350"/>
  </conditionalFormatting>
  <conditionalFormatting sqref="F142">
    <cfRule type="duplicateValues" dxfId="309" priority="349"/>
  </conditionalFormatting>
  <conditionalFormatting sqref="F143">
    <cfRule type="duplicateValues" dxfId="308" priority="348"/>
  </conditionalFormatting>
  <conditionalFormatting sqref="F144">
    <cfRule type="duplicateValues" dxfId="307" priority="347"/>
  </conditionalFormatting>
  <conditionalFormatting sqref="F145">
    <cfRule type="duplicateValues" dxfId="306" priority="346"/>
  </conditionalFormatting>
  <conditionalFormatting sqref="F146">
    <cfRule type="duplicateValues" dxfId="305" priority="345"/>
  </conditionalFormatting>
  <conditionalFormatting sqref="F147">
    <cfRule type="duplicateValues" dxfId="304" priority="344"/>
  </conditionalFormatting>
  <conditionalFormatting sqref="F148">
    <cfRule type="duplicateValues" dxfId="303" priority="343"/>
  </conditionalFormatting>
  <conditionalFormatting sqref="F149">
    <cfRule type="duplicateValues" dxfId="302" priority="342"/>
  </conditionalFormatting>
  <conditionalFormatting sqref="F150">
    <cfRule type="duplicateValues" dxfId="301" priority="341"/>
  </conditionalFormatting>
  <conditionalFormatting sqref="F152">
    <cfRule type="duplicateValues" dxfId="300" priority="340"/>
  </conditionalFormatting>
  <conditionalFormatting sqref="F153">
    <cfRule type="duplicateValues" dxfId="299" priority="339"/>
  </conditionalFormatting>
  <conditionalFormatting sqref="F154">
    <cfRule type="duplicateValues" dxfId="298" priority="338"/>
  </conditionalFormatting>
  <conditionalFormatting sqref="F155">
    <cfRule type="duplicateValues" dxfId="297" priority="337"/>
  </conditionalFormatting>
  <conditionalFormatting sqref="F156">
    <cfRule type="duplicateValues" dxfId="296" priority="336"/>
  </conditionalFormatting>
  <conditionalFormatting sqref="F157">
    <cfRule type="duplicateValues" dxfId="295" priority="335"/>
  </conditionalFormatting>
  <conditionalFormatting sqref="F158">
    <cfRule type="duplicateValues" dxfId="294" priority="334"/>
  </conditionalFormatting>
  <conditionalFormatting sqref="F151">
    <cfRule type="duplicateValues" dxfId="293" priority="333"/>
  </conditionalFormatting>
  <conditionalFormatting sqref="E135">
    <cfRule type="duplicateValues" dxfId="292" priority="332"/>
  </conditionalFormatting>
  <conditionalFormatting sqref="E136">
    <cfRule type="duplicateValues" dxfId="291" priority="331"/>
  </conditionalFormatting>
  <conditionalFormatting sqref="E137">
    <cfRule type="duplicateValues" dxfId="290" priority="330"/>
  </conditionalFormatting>
  <conditionalFormatting sqref="E138">
    <cfRule type="duplicateValues" dxfId="289" priority="329"/>
  </conditionalFormatting>
  <conditionalFormatting sqref="E139">
    <cfRule type="duplicateValues" dxfId="288" priority="328"/>
  </conditionalFormatting>
  <conditionalFormatting sqref="E140">
    <cfRule type="duplicateValues" dxfId="287" priority="327"/>
  </conditionalFormatting>
  <conditionalFormatting sqref="E141">
    <cfRule type="duplicateValues" dxfId="286" priority="326"/>
  </conditionalFormatting>
  <conditionalFormatting sqref="E142">
    <cfRule type="duplicateValues" dxfId="285" priority="325"/>
  </conditionalFormatting>
  <conditionalFormatting sqref="E143">
    <cfRule type="duplicateValues" dxfId="284" priority="324"/>
  </conditionalFormatting>
  <conditionalFormatting sqref="E144">
    <cfRule type="duplicateValues" dxfId="283" priority="323"/>
  </conditionalFormatting>
  <conditionalFormatting sqref="E145">
    <cfRule type="duplicateValues" dxfId="282" priority="322"/>
  </conditionalFormatting>
  <conditionalFormatting sqref="E146">
    <cfRule type="duplicateValues" dxfId="281" priority="321"/>
  </conditionalFormatting>
  <conditionalFormatting sqref="E147">
    <cfRule type="duplicateValues" dxfId="280" priority="320"/>
  </conditionalFormatting>
  <conditionalFormatting sqref="E148">
    <cfRule type="duplicateValues" dxfId="279" priority="319"/>
  </conditionalFormatting>
  <conditionalFormatting sqref="E149">
    <cfRule type="duplicateValues" dxfId="278" priority="318"/>
  </conditionalFormatting>
  <conditionalFormatting sqref="E150">
    <cfRule type="duplicateValues" dxfId="277" priority="317"/>
  </conditionalFormatting>
  <conditionalFormatting sqref="E151">
    <cfRule type="duplicateValues" dxfId="276" priority="316"/>
  </conditionalFormatting>
  <conditionalFormatting sqref="E152">
    <cfRule type="duplicateValues" dxfId="275" priority="315"/>
  </conditionalFormatting>
  <conditionalFormatting sqref="E153">
    <cfRule type="duplicateValues" dxfId="274" priority="314"/>
  </conditionalFormatting>
  <conditionalFormatting sqref="E154">
    <cfRule type="duplicateValues" dxfId="273" priority="313"/>
  </conditionalFormatting>
  <conditionalFormatting sqref="E155">
    <cfRule type="duplicateValues" dxfId="272" priority="312"/>
  </conditionalFormatting>
  <conditionalFormatting sqref="E156">
    <cfRule type="duplicateValues" dxfId="271" priority="311"/>
  </conditionalFormatting>
  <conditionalFormatting sqref="E157">
    <cfRule type="duplicateValues" dxfId="270" priority="310"/>
  </conditionalFormatting>
  <conditionalFormatting sqref="E158">
    <cfRule type="duplicateValues" dxfId="269" priority="309"/>
  </conditionalFormatting>
  <conditionalFormatting sqref="E159">
    <cfRule type="duplicateValues" dxfId="268" priority="306"/>
  </conditionalFormatting>
  <conditionalFormatting sqref="E160">
    <cfRule type="duplicateValues" dxfId="267" priority="305"/>
  </conditionalFormatting>
  <conditionalFormatting sqref="E161">
    <cfRule type="duplicateValues" dxfId="266" priority="304"/>
  </conditionalFormatting>
  <conditionalFormatting sqref="E162">
    <cfRule type="duplicateValues" dxfId="265" priority="303"/>
  </conditionalFormatting>
  <conditionalFormatting sqref="E163">
    <cfRule type="duplicateValues" dxfId="264" priority="302"/>
  </conditionalFormatting>
  <conditionalFormatting sqref="E164">
    <cfRule type="duplicateValues" dxfId="263" priority="301"/>
  </conditionalFormatting>
  <conditionalFormatting sqref="E165">
    <cfRule type="duplicateValues" dxfId="262" priority="300"/>
  </conditionalFormatting>
  <conditionalFormatting sqref="E166">
    <cfRule type="duplicateValues" dxfId="261" priority="299"/>
  </conditionalFormatting>
  <conditionalFormatting sqref="E167">
    <cfRule type="duplicateValues" dxfId="260" priority="298"/>
  </conditionalFormatting>
  <conditionalFormatting sqref="E168">
    <cfRule type="duplicateValues" dxfId="259" priority="297"/>
  </conditionalFormatting>
  <conditionalFormatting sqref="E169">
    <cfRule type="duplicateValues" dxfId="258" priority="296"/>
  </conditionalFormatting>
  <conditionalFormatting sqref="E170">
    <cfRule type="duplicateValues" dxfId="257" priority="295"/>
  </conditionalFormatting>
  <conditionalFormatting sqref="F159">
    <cfRule type="duplicateValues" dxfId="256" priority="294"/>
  </conditionalFormatting>
  <conditionalFormatting sqref="F160">
    <cfRule type="duplicateValues" dxfId="255" priority="293"/>
  </conditionalFormatting>
  <conditionalFormatting sqref="F161">
    <cfRule type="duplicateValues" dxfId="254" priority="292"/>
  </conditionalFormatting>
  <conditionalFormatting sqref="F162">
    <cfRule type="duplicateValues" dxfId="253" priority="291"/>
  </conditionalFormatting>
  <conditionalFormatting sqref="F163">
    <cfRule type="duplicateValues" dxfId="252" priority="290"/>
  </conditionalFormatting>
  <conditionalFormatting sqref="F164">
    <cfRule type="duplicateValues" dxfId="251" priority="289"/>
  </conditionalFormatting>
  <conditionalFormatting sqref="F165">
    <cfRule type="duplicateValues" dxfId="250" priority="288"/>
  </conditionalFormatting>
  <conditionalFormatting sqref="F166">
    <cfRule type="duplicateValues" dxfId="249" priority="287"/>
  </conditionalFormatting>
  <conditionalFormatting sqref="F167">
    <cfRule type="duplicateValues" dxfId="248" priority="286"/>
  </conditionalFormatting>
  <conditionalFormatting sqref="F168">
    <cfRule type="duplicateValues" dxfId="247" priority="285"/>
  </conditionalFormatting>
  <conditionalFormatting sqref="F169">
    <cfRule type="duplicateValues" dxfId="246" priority="284"/>
  </conditionalFormatting>
  <conditionalFormatting sqref="F170">
    <cfRule type="duplicateValues" dxfId="245" priority="283"/>
  </conditionalFormatting>
  <conditionalFormatting sqref="CZ159">
    <cfRule type="duplicateValues" dxfId="244" priority="282"/>
  </conditionalFormatting>
  <conditionalFormatting sqref="CZ160">
    <cfRule type="duplicateValues" dxfId="243" priority="281"/>
  </conditionalFormatting>
  <conditionalFormatting sqref="CZ161">
    <cfRule type="duplicateValues" dxfId="242" priority="280"/>
  </conditionalFormatting>
  <conditionalFormatting sqref="CZ162">
    <cfRule type="duplicateValues" dxfId="241" priority="279"/>
  </conditionalFormatting>
  <conditionalFormatting sqref="CZ163">
    <cfRule type="duplicateValues" dxfId="240" priority="278"/>
  </conditionalFormatting>
  <conditionalFormatting sqref="CZ164">
    <cfRule type="duplicateValues" dxfId="239" priority="277"/>
  </conditionalFormatting>
  <conditionalFormatting sqref="CZ165">
    <cfRule type="duplicateValues" dxfId="238" priority="276"/>
  </conditionalFormatting>
  <conditionalFormatting sqref="CZ166">
    <cfRule type="duplicateValues" dxfId="237" priority="275"/>
  </conditionalFormatting>
  <conditionalFormatting sqref="CZ167">
    <cfRule type="duplicateValues" dxfId="236" priority="274"/>
  </conditionalFormatting>
  <conditionalFormatting sqref="CZ168">
    <cfRule type="duplicateValues" dxfId="235" priority="273"/>
  </conditionalFormatting>
  <conditionalFormatting sqref="CZ169">
    <cfRule type="duplicateValues" dxfId="234" priority="272"/>
  </conditionalFormatting>
  <conditionalFormatting sqref="CZ170">
    <cfRule type="duplicateValues" dxfId="233" priority="271"/>
  </conditionalFormatting>
  <conditionalFormatting sqref="E171">
    <cfRule type="duplicateValues" dxfId="232" priority="270"/>
  </conditionalFormatting>
  <conditionalFormatting sqref="E172">
    <cfRule type="duplicateValues" dxfId="231" priority="269"/>
  </conditionalFormatting>
  <conditionalFormatting sqref="E173">
    <cfRule type="duplicateValues" dxfId="230" priority="268"/>
  </conditionalFormatting>
  <conditionalFormatting sqref="E174">
    <cfRule type="duplicateValues" dxfId="229" priority="267"/>
  </conditionalFormatting>
  <conditionalFormatting sqref="E175">
    <cfRule type="duplicateValues" dxfId="228" priority="266"/>
  </conditionalFormatting>
  <conditionalFormatting sqref="E176">
    <cfRule type="duplicateValues" dxfId="227" priority="265"/>
  </conditionalFormatting>
  <conditionalFormatting sqref="E177">
    <cfRule type="duplicateValues" dxfId="226" priority="264"/>
  </conditionalFormatting>
  <conditionalFormatting sqref="E178">
    <cfRule type="duplicateValues" dxfId="225" priority="263"/>
  </conditionalFormatting>
  <conditionalFormatting sqref="E179">
    <cfRule type="duplicateValues" dxfId="224" priority="262"/>
  </conditionalFormatting>
  <conditionalFormatting sqref="E180">
    <cfRule type="duplicateValues" dxfId="223" priority="261"/>
  </conditionalFormatting>
  <conditionalFormatting sqref="E181">
    <cfRule type="duplicateValues" dxfId="222" priority="260"/>
  </conditionalFormatting>
  <conditionalFormatting sqref="E182">
    <cfRule type="duplicateValues" dxfId="221" priority="259"/>
  </conditionalFormatting>
  <conditionalFormatting sqref="F171">
    <cfRule type="duplicateValues" dxfId="220" priority="258"/>
  </conditionalFormatting>
  <conditionalFormatting sqref="F172">
    <cfRule type="duplicateValues" dxfId="219" priority="257"/>
  </conditionalFormatting>
  <conditionalFormatting sqref="F173">
    <cfRule type="duplicateValues" dxfId="218" priority="256"/>
  </conditionalFormatting>
  <conditionalFormatting sqref="F174">
    <cfRule type="duplicateValues" dxfId="217" priority="255"/>
  </conditionalFormatting>
  <conditionalFormatting sqref="F175">
    <cfRule type="duplicateValues" dxfId="216" priority="254"/>
  </conditionalFormatting>
  <conditionalFormatting sqref="F176">
    <cfRule type="duplicateValues" dxfId="215" priority="253"/>
  </conditionalFormatting>
  <conditionalFormatting sqref="F177">
    <cfRule type="duplicateValues" dxfId="214" priority="252"/>
  </conditionalFormatting>
  <conditionalFormatting sqref="F178">
    <cfRule type="duplicateValues" dxfId="213" priority="251"/>
  </conditionalFormatting>
  <conditionalFormatting sqref="F179">
    <cfRule type="duplicateValues" dxfId="212" priority="250"/>
  </conditionalFormatting>
  <conditionalFormatting sqref="F180">
    <cfRule type="duplicateValues" dxfId="211" priority="249"/>
  </conditionalFormatting>
  <conditionalFormatting sqref="F181">
    <cfRule type="duplicateValues" dxfId="210" priority="248"/>
  </conditionalFormatting>
  <conditionalFormatting sqref="F182">
    <cfRule type="duplicateValues" dxfId="209" priority="247"/>
  </conditionalFormatting>
  <conditionalFormatting sqref="CZ171">
    <cfRule type="duplicateValues" dxfId="208" priority="246"/>
  </conditionalFormatting>
  <conditionalFormatting sqref="CZ172">
    <cfRule type="duplicateValues" dxfId="207" priority="245"/>
  </conditionalFormatting>
  <conditionalFormatting sqref="CZ173">
    <cfRule type="duplicateValues" dxfId="206" priority="244"/>
  </conditionalFormatting>
  <conditionalFormatting sqref="CZ174">
    <cfRule type="duplicateValues" dxfId="205" priority="243"/>
  </conditionalFormatting>
  <conditionalFormatting sqref="CZ175">
    <cfRule type="duplicateValues" dxfId="204" priority="242"/>
  </conditionalFormatting>
  <conditionalFormatting sqref="CZ176">
    <cfRule type="duplicateValues" dxfId="203" priority="241"/>
  </conditionalFormatting>
  <conditionalFormatting sqref="CZ177">
    <cfRule type="duplicateValues" dxfId="202" priority="240"/>
  </conditionalFormatting>
  <conditionalFormatting sqref="CZ178">
    <cfRule type="duplicateValues" dxfId="201" priority="239"/>
  </conditionalFormatting>
  <conditionalFormatting sqref="CZ179">
    <cfRule type="duplicateValues" dxfId="200" priority="238"/>
  </conditionalFormatting>
  <conditionalFormatting sqref="CZ180">
    <cfRule type="duplicateValues" dxfId="199" priority="237"/>
  </conditionalFormatting>
  <conditionalFormatting sqref="CZ181">
    <cfRule type="duplicateValues" dxfId="198" priority="236"/>
  </conditionalFormatting>
  <conditionalFormatting sqref="CZ182">
    <cfRule type="duplicateValues" dxfId="197" priority="235"/>
  </conditionalFormatting>
  <conditionalFormatting sqref="E183">
    <cfRule type="duplicateValues" dxfId="196" priority="234"/>
  </conditionalFormatting>
  <conditionalFormatting sqref="E184">
    <cfRule type="duplicateValues" dxfId="195" priority="233"/>
  </conditionalFormatting>
  <conditionalFormatting sqref="E185">
    <cfRule type="duplicateValues" dxfId="194" priority="232"/>
  </conditionalFormatting>
  <conditionalFormatting sqref="E186">
    <cfRule type="duplicateValues" dxfId="193" priority="231"/>
  </conditionalFormatting>
  <conditionalFormatting sqref="E187">
    <cfRule type="duplicateValues" dxfId="192" priority="230"/>
  </conditionalFormatting>
  <conditionalFormatting sqref="E188">
    <cfRule type="duplicateValues" dxfId="191" priority="229"/>
  </conditionalFormatting>
  <conditionalFormatting sqref="E189">
    <cfRule type="duplicateValues" dxfId="190" priority="228"/>
  </conditionalFormatting>
  <conditionalFormatting sqref="E190">
    <cfRule type="duplicateValues" dxfId="189" priority="227"/>
  </conditionalFormatting>
  <conditionalFormatting sqref="E191">
    <cfRule type="duplicateValues" dxfId="188" priority="226"/>
  </conditionalFormatting>
  <conditionalFormatting sqref="E192">
    <cfRule type="duplicateValues" dxfId="187" priority="225"/>
  </conditionalFormatting>
  <conditionalFormatting sqref="E193">
    <cfRule type="duplicateValues" dxfId="186" priority="224"/>
  </conditionalFormatting>
  <conditionalFormatting sqref="E194">
    <cfRule type="duplicateValues" dxfId="185" priority="223"/>
  </conditionalFormatting>
  <conditionalFormatting sqref="F183">
    <cfRule type="duplicateValues" dxfId="184" priority="222"/>
  </conditionalFormatting>
  <conditionalFormatting sqref="F184">
    <cfRule type="duplicateValues" dxfId="183" priority="221"/>
  </conditionalFormatting>
  <conditionalFormatting sqref="F185">
    <cfRule type="duplicateValues" dxfId="182" priority="220"/>
  </conditionalFormatting>
  <conditionalFormatting sqref="F186">
    <cfRule type="duplicateValues" dxfId="181" priority="219"/>
  </conditionalFormatting>
  <conditionalFormatting sqref="F187">
    <cfRule type="duplicateValues" dxfId="180" priority="218"/>
  </conditionalFormatting>
  <conditionalFormatting sqref="F188">
    <cfRule type="duplicateValues" dxfId="179" priority="217"/>
  </conditionalFormatting>
  <conditionalFormatting sqref="F189">
    <cfRule type="duplicateValues" dxfId="178" priority="216"/>
  </conditionalFormatting>
  <conditionalFormatting sqref="F190">
    <cfRule type="duplicateValues" dxfId="177" priority="215"/>
  </conditionalFormatting>
  <conditionalFormatting sqref="F191">
    <cfRule type="duplicateValues" dxfId="176" priority="214"/>
  </conditionalFormatting>
  <conditionalFormatting sqref="F192">
    <cfRule type="duplicateValues" dxfId="175" priority="213"/>
  </conditionalFormatting>
  <conditionalFormatting sqref="F193">
    <cfRule type="duplicateValues" dxfId="174" priority="212"/>
  </conditionalFormatting>
  <conditionalFormatting sqref="F194">
    <cfRule type="duplicateValues" dxfId="173" priority="211"/>
  </conditionalFormatting>
  <conditionalFormatting sqref="CZ183">
    <cfRule type="duplicateValues" dxfId="172" priority="210"/>
  </conditionalFormatting>
  <conditionalFormatting sqref="CZ184">
    <cfRule type="duplicateValues" dxfId="171" priority="209"/>
  </conditionalFormatting>
  <conditionalFormatting sqref="CZ185">
    <cfRule type="duplicateValues" dxfId="170" priority="208"/>
  </conditionalFormatting>
  <conditionalFormatting sqref="CZ186">
    <cfRule type="duplicateValues" dxfId="169" priority="207"/>
  </conditionalFormatting>
  <conditionalFormatting sqref="CZ187">
    <cfRule type="duplicateValues" dxfId="168" priority="206"/>
  </conditionalFormatting>
  <conditionalFormatting sqref="CZ188">
    <cfRule type="duplicateValues" dxfId="167" priority="205"/>
  </conditionalFormatting>
  <conditionalFormatting sqref="CZ189">
    <cfRule type="duplicateValues" dxfId="166" priority="204"/>
  </conditionalFormatting>
  <conditionalFormatting sqref="CZ190">
    <cfRule type="duplicateValues" dxfId="165" priority="203"/>
  </conditionalFormatting>
  <conditionalFormatting sqref="CZ191">
    <cfRule type="duplicateValues" dxfId="164" priority="202"/>
  </conditionalFormatting>
  <conditionalFormatting sqref="CZ192">
    <cfRule type="duplicateValues" dxfId="163" priority="201"/>
  </conditionalFormatting>
  <conditionalFormatting sqref="CZ193">
    <cfRule type="duplicateValues" dxfId="162" priority="200"/>
  </conditionalFormatting>
  <conditionalFormatting sqref="CZ194">
    <cfRule type="duplicateValues" dxfId="161" priority="199"/>
  </conditionalFormatting>
  <conditionalFormatting sqref="E195">
    <cfRule type="duplicateValues" dxfId="160" priority="198"/>
  </conditionalFormatting>
  <conditionalFormatting sqref="E196">
    <cfRule type="duplicateValues" dxfId="159" priority="197"/>
  </conditionalFormatting>
  <conditionalFormatting sqref="E197">
    <cfRule type="duplicateValues" dxfId="158" priority="196"/>
  </conditionalFormatting>
  <conditionalFormatting sqref="E198">
    <cfRule type="duplicateValues" dxfId="157" priority="195"/>
  </conditionalFormatting>
  <conditionalFormatting sqref="E199">
    <cfRule type="duplicateValues" dxfId="156" priority="194"/>
  </conditionalFormatting>
  <conditionalFormatting sqref="E200">
    <cfRule type="duplicateValues" dxfId="155" priority="193"/>
  </conditionalFormatting>
  <conditionalFormatting sqref="E201">
    <cfRule type="duplicateValues" dxfId="154" priority="192"/>
  </conditionalFormatting>
  <conditionalFormatting sqref="E202">
    <cfRule type="duplicateValues" dxfId="153" priority="191"/>
  </conditionalFormatting>
  <conditionalFormatting sqref="E203">
    <cfRule type="duplicateValues" dxfId="152" priority="190"/>
  </conditionalFormatting>
  <conditionalFormatting sqref="E204">
    <cfRule type="duplicateValues" dxfId="151" priority="189"/>
  </conditionalFormatting>
  <conditionalFormatting sqref="E205">
    <cfRule type="duplicateValues" dxfId="150" priority="188"/>
  </conditionalFormatting>
  <conditionalFormatting sqref="E206">
    <cfRule type="duplicateValues" dxfId="149" priority="187"/>
  </conditionalFormatting>
  <conditionalFormatting sqref="F195">
    <cfRule type="duplicateValues" dxfId="148" priority="186"/>
  </conditionalFormatting>
  <conditionalFormatting sqref="F196">
    <cfRule type="duplicateValues" dxfId="147" priority="185"/>
  </conditionalFormatting>
  <conditionalFormatting sqref="F197">
    <cfRule type="duplicateValues" dxfId="146" priority="184"/>
  </conditionalFormatting>
  <conditionalFormatting sqref="F198">
    <cfRule type="duplicateValues" dxfId="145" priority="183"/>
  </conditionalFormatting>
  <conditionalFormatting sqref="F199">
    <cfRule type="duplicateValues" dxfId="144" priority="182"/>
  </conditionalFormatting>
  <conditionalFormatting sqref="F200">
    <cfRule type="duplicateValues" dxfId="143" priority="181"/>
  </conditionalFormatting>
  <conditionalFormatting sqref="F201">
    <cfRule type="duplicateValues" dxfId="142" priority="180"/>
  </conditionalFormatting>
  <conditionalFormatting sqref="F202">
    <cfRule type="duplicateValues" dxfId="141" priority="179"/>
  </conditionalFormatting>
  <conditionalFormatting sqref="F203">
    <cfRule type="duplicateValues" dxfId="140" priority="178"/>
  </conditionalFormatting>
  <conditionalFormatting sqref="F204">
    <cfRule type="duplicateValues" dxfId="139" priority="177"/>
  </conditionalFormatting>
  <conditionalFormatting sqref="F205">
    <cfRule type="duplicateValues" dxfId="138" priority="176"/>
  </conditionalFormatting>
  <conditionalFormatting sqref="F206">
    <cfRule type="duplicateValues" dxfId="137" priority="175"/>
  </conditionalFormatting>
  <conditionalFormatting sqref="CZ195">
    <cfRule type="duplicateValues" dxfId="136" priority="174"/>
  </conditionalFormatting>
  <conditionalFormatting sqref="CZ196">
    <cfRule type="duplicateValues" dxfId="135" priority="173"/>
  </conditionalFormatting>
  <conditionalFormatting sqref="CZ197">
    <cfRule type="duplicateValues" dxfId="134" priority="172"/>
  </conditionalFormatting>
  <conditionalFormatting sqref="CZ198">
    <cfRule type="duplicateValues" dxfId="133" priority="171"/>
  </conditionalFormatting>
  <conditionalFormatting sqref="CZ199">
    <cfRule type="duplicateValues" dxfId="132" priority="170"/>
  </conditionalFormatting>
  <conditionalFormatting sqref="CZ200">
    <cfRule type="duplicateValues" dxfId="131" priority="169"/>
  </conditionalFormatting>
  <conditionalFormatting sqref="CZ201">
    <cfRule type="duplicateValues" dxfId="130" priority="168"/>
  </conditionalFormatting>
  <conditionalFormatting sqref="CZ202">
    <cfRule type="duplicateValues" dxfId="129" priority="167"/>
  </conditionalFormatting>
  <conditionalFormatting sqref="CZ203">
    <cfRule type="duplicateValues" dxfId="128" priority="166"/>
  </conditionalFormatting>
  <conditionalFormatting sqref="CZ204">
    <cfRule type="duplicateValues" dxfId="127" priority="165"/>
  </conditionalFormatting>
  <conditionalFormatting sqref="CZ205">
    <cfRule type="duplicateValues" dxfId="126" priority="164"/>
  </conditionalFormatting>
  <conditionalFormatting sqref="CZ206">
    <cfRule type="duplicateValues" dxfId="125" priority="163"/>
  </conditionalFormatting>
  <conditionalFormatting sqref="CZ207">
    <cfRule type="duplicateValues" dxfId="124" priority="158"/>
  </conditionalFormatting>
  <conditionalFormatting sqref="CZ208">
    <cfRule type="duplicateValues" dxfId="123" priority="157"/>
  </conditionalFormatting>
  <conditionalFormatting sqref="CZ209">
    <cfRule type="duplicateValues" dxfId="122" priority="156"/>
  </conditionalFormatting>
  <conditionalFormatting sqref="CZ210">
    <cfRule type="duplicateValues" dxfId="121" priority="155"/>
  </conditionalFormatting>
  <conditionalFormatting sqref="CZ211">
    <cfRule type="duplicateValues" dxfId="120" priority="154"/>
  </conditionalFormatting>
  <conditionalFormatting sqref="CZ212">
    <cfRule type="duplicateValues" dxfId="119" priority="153"/>
  </conditionalFormatting>
  <conditionalFormatting sqref="CZ213">
    <cfRule type="duplicateValues" dxfId="118" priority="152"/>
  </conditionalFormatting>
  <conditionalFormatting sqref="CZ214">
    <cfRule type="duplicateValues" dxfId="117" priority="151"/>
  </conditionalFormatting>
  <conditionalFormatting sqref="E215">
    <cfRule type="duplicateValues" dxfId="116" priority="120"/>
  </conditionalFormatting>
  <conditionalFormatting sqref="E216">
    <cfRule type="duplicateValues" dxfId="115" priority="119"/>
  </conditionalFormatting>
  <conditionalFormatting sqref="E217">
    <cfRule type="duplicateValues" dxfId="114" priority="118"/>
  </conditionalFormatting>
  <conditionalFormatting sqref="E218">
    <cfRule type="duplicateValues" dxfId="113" priority="117"/>
  </conditionalFormatting>
  <conditionalFormatting sqref="E219">
    <cfRule type="duplicateValues" dxfId="112" priority="116"/>
  </conditionalFormatting>
  <conditionalFormatting sqref="E220">
    <cfRule type="duplicateValues" dxfId="111" priority="115"/>
  </conditionalFormatting>
  <conditionalFormatting sqref="E221">
    <cfRule type="duplicateValues" dxfId="110" priority="114"/>
  </conditionalFormatting>
  <conditionalFormatting sqref="E222">
    <cfRule type="duplicateValues" dxfId="109" priority="113"/>
  </conditionalFormatting>
  <conditionalFormatting sqref="E223">
    <cfRule type="duplicateValues" dxfId="108" priority="112"/>
  </conditionalFormatting>
  <conditionalFormatting sqref="E224">
    <cfRule type="duplicateValues" dxfId="107" priority="111"/>
  </conditionalFormatting>
  <conditionalFormatting sqref="E225">
    <cfRule type="duplicateValues" dxfId="106" priority="110"/>
  </conditionalFormatting>
  <conditionalFormatting sqref="E226">
    <cfRule type="duplicateValues" dxfId="105" priority="109"/>
  </conditionalFormatting>
  <conditionalFormatting sqref="E227">
    <cfRule type="duplicateValues" dxfId="104" priority="96"/>
  </conditionalFormatting>
  <conditionalFormatting sqref="E228">
    <cfRule type="duplicateValues" dxfId="103" priority="95"/>
  </conditionalFormatting>
  <conditionalFormatting sqref="E229">
    <cfRule type="duplicateValues" dxfId="102" priority="94"/>
  </conditionalFormatting>
  <conditionalFormatting sqref="E230">
    <cfRule type="duplicateValues" dxfId="101" priority="93"/>
  </conditionalFormatting>
  <conditionalFormatting sqref="E231">
    <cfRule type="duplicateValues" dxfId="100" priority="92"/>
  </conditionalFormatting>
  <conditionalFormatting sqref="E232">
    <cfRule type="duplicateValues" dxfId="99" priority="91"/>
  </conditionalFormatting>
  <conditionalFormatting sqref="E233">
    <cfRule type="duplicateValues" dxfId="98" priority="90"/>
  </conditionalFormatting>
  <conditionalFormatting sqref="E234">
    <cfRule type="duplicateValues" dxfId="97" priority="89"/>
  </conditionalFormatting>
  <conditionalFormatting sqref="E235">
    <cfRule type="duplicateValues" dxfId="96" priority="88"/>
  </conditionalFormatting>
  <conditionalFormatting sqref="E236">
    <cfRule type="duplicateValues" dxfId="95" priority="87"/>
  </conditionalFormatting>
  <conditionalFormatting sqref="E237">
    <cfRule type="duplicateValues" dxfId="94" priority="86"/>
  </conditionalFormatting>
  <conditionalFormatting sqref="E238">
    <cfRule type="duplicateValues" dxfId="93" priority="85"/>
  </conditionalFormatting>
  <conditionalFormatting sqref="F215">
    <cfRule type="duplicateValues" dxfId="92" priority="84"/>
  </conditionalFormatting>
  <conditionalFormatting sqref="F216">
    <cfRule type="duplicateValues" dxfId="91" priority="83"/>
  </conditionalFormatting>
  <conditionalFormatting sqref="F217">
    <cfRule type="duplicateValues" dxfId="90" priority="82"/>
  </conditionalFormatting>
  <conditionalFormatting sqref="F218">
    <cfRule type="duplicateValues" dxfId="89" priority="81"/>
  </conditionalFormatting>
  <conditionalFormatting sqref="F219">
    <cfRule type="duplicateValues" dxfId="88" priority="80"/>
  </conditionalFormatting>
  <conditionalFormatting sqref="F220">
    <cfRule type="duplicateValues" dxfId="87" priority="79"/>
  </conditionalFormatting>
  <conditionalFormatting sqref="F221">
    <cfRule type="duplicateValues" dxfId="86" priority="78"/>
  </conditionalFormatting>
  <conditionalFormatting sqref="F222">
    <cfRule type="duplicateValues" dxfId="85" priority="77"/>
  </conditionalFormatting>
  <conditionalFormatting sqref="F223">
    <cfRule type="duplicateValues" dxfId="84" priority="76"/>
  </conditionalFormatting>
  <conditionalFormatting sqref="F224">
    <cfRule type="duplicateValues" dxfId="83" priority="75"/>
  </conditionalFormatting>
  <conditionalFormatting sqref="F225">
    <cfRule type="duplicateValues" dxfId="82" priority="74"/>
  </conditionalFormatting>
  <conditionalFormatting sqref="F226">
    <cfRule type="duplicateValues" dxfId="81" priority="73"/>
  </conditionalFormatting>
  <conditionalFormatting sqref="F227">
    <cfRule type="duplicateValues" dxfId="80" priority="72"/>
  </conditionalFormatting>
  <conditionalFormatting sqref="F228">
    <cfRule type="duplicateValues" dxfId="79" priority="71"/>
  </conditionalFormatting>
  <conditionalFormatting sqref="F229">
    <cfRule type="duplicateValues" dxfId="78" priority="70"/>
  </conditionalFormatting>
  <conditionalFormatting sqref="F230">
    <cfRule type="duplicateValues" dxfId="77" priority="69"/>
  </conditionalFormatting>
  <conditionalFormatting sqref="F231">
    <cfRule type="duplicateValues" dxfId="76" priority="68"/>
  </conditionalFormatting>
  <conditionalFormatting sqref="F232">
    <cfRule type="duplicateValues" dxfId="75" priority="67"/>
  </conditionalFormatting>
  <conditionalFormatting sqref="F233">
    <cfRule type="duplicateValues" dxfId="74" priority="66"/>
  </conditionalFormatting>
  <conditionalFormatting sqref="F234">
    <cfRule type="duplicateValues" dxfId="73" priority="65"/>
  </conditionalFormatting>
  <conditionalFormatting sqref="F235">
    <cfRule type="duplicateValues" dxfId="72" priority="64"/>
  </conditionalFormatting>
  <conditionalFormatting sqref="F236">
    <cfRule type="duplicateValues" dxfId="71" priority="63"/>
  </conditionalFormatting>
  <conditionalFormatting sqref="F237">
    <cfRule type="duplicateValues" dxfId="70" priority="62"/>
  </conditionalFormatting>
  <conditionalFormatting sqref="F238">
    <cfRule type="duplicateValues" dxfId="69" priority="61"/>
  </conditionalFormatting>
  <conditionalFormatting sqref="CZ215">
    <cfRule type="duplicateValues" dxfId="68" priority="60"/>
  </conditionalFormatting>
  <conditionalFormatting sqref="CZ216">
    <cfRule type="duplicateValues" dxfId="67" priority="59"/>
  </conditionalFormatting>
  <conditionalFormatting sqref="CZ217">
    <cfRule type="duplicateValues" dxfId="66" priority="58"/>
  </conditionalFormatting>
  <conditionalFormatting sqref="CZ218">
    <cfRule type="duplicateValues" dxfId="65" priority="57"/>
  </conditionalFormatting>
  <conditionalFormatting sqref="CZ219">
    <cfRule type="duplicateValues" dxfId="64" priority="56"/>
  </conditionalFormatting>
  <conditionalFormatting sqref="CZ220">
    <cfRule type="duplicateValues" dxfId="63" priority="55"/>
  </conditionalFormatting>
  <conditionalFormatting sqref="CZ221">
    <cfRule type="duplicateValues" dxfId="62" priority="54"/>
  </conditionalFormatting>
  <conditionalFormatting sqref="CZ222">
    <cfRule type="duplicateValues" dxfId="61" priority="53"/>
  </conditionalFormatting>
  <conditionalFormatting sqref="CZ223">
    <cfRule type="duplicateValues" dxfId="60" priority="52"/>
  </conditionalFormatting>
  <conditionalFormatting sqref="CZ224">
    <cfRule type="duplicateValues" dxfId="59" priority="51"/>
  </conditionalFormatting>
  <conditionalFormatting sqref="CZ225">
    <cfRule type="duplicateValues" dxfId="58" priority="50"/>
  </conditionalFormatting>
  <conditionalFormatting sqref="CZ226">
    <cfRule type="duplicateValues" dxfId="57" priority="49"/>
  </conditionalFormatting>
  <conditionalFormatting sqref="CZ227">
    <cfRule type="duplicateValues" dxfId="56" priority="48"/>
  </conditionalFormatting>
  <conditionalFormatting sqref="CZ228">
    <cfRule type="duplicateValues" dxfId="55" priority="47"/>
  </conditionalFormatting>
  <conditionalFormatting sqref="CZ229">
    <cfRule type="duplicateValues" dxfId="54" priority="46"/>
  </conditionalFormatting>
  <conditionalFormatting sqref="CZ230">
    <cfRule type="duplicateValues" dxfId="53" priority="45"/>
  </conditionalFormatting>
  <conditionalFormatting sqref="CZ231">
    <cfRule type="duplicateValues" dxfId="52" priority="44"/>
  </conditionalFormatting>
  <conditionalFormatting sqref="CZ232">
    <cfRule type="duplicateValues" dxfId="51" priority="43"/>
  </conditionalFormatting>
  <conditionalFormatting sqref="CZ233">
    <cfRule type="duplicateValues" dxfId="50" priority="42"/>
  </conditionalFormatting>
  <conditionalFormatting sqref="CZ234">
    <cfRule type="duplicateValues" dxfId="49" priority="41"/>
  </conditionalFormatting>
  <conditionalFormatting sqref="CZ235">
    <cfRule type="duplicateValues" dxfId="48" priority="40"/>
  </conditionalFormatting>
  <conditionalFormatting sqref="CZ236">
    <cfRule type="duplicateValues" dxfId="47" priority="39"/>
  </conditionalFormatting>
  <conditionalFormatting sqref="CZ237">
    <cfRule type="duplicateValues" dxfId="46" priority="38"/>
  </conditionalFormatting>
  <conditionalFormatting sqref="CZ238">
    <cfRule type="duplicateValues" dxfId="45" priority="37"/>
  </conditionalFormatting>
  <conditionalFormatting sqref="E239">
    <cfRule type="duplicateValues" dxfId="44" priority="36"/>
  </conditionalFormatting>
  <conditionalFormatting sqref="E240">
    <cfRule type="duplicateValues" dxfId="43" priority="35"/>
  </conditionalFormatting>
  <conditionalFormatting sqref="E241">
    <cfRule type="duplicateValues" dxfId="42" priority="34"/>
  </conditionalFormatting>
  <conditionalFormatting sqref="E242">
    <cfRule type="duplicateValues" dxfId="41" priority="33"/>
  </conditionalFormatting>
  <conditionalFormatting sqref="E243">
    <cfRule type="duplicateValues" dxfId="40" priority="32"/>
  </conditionalFormatting>
  <conditionalFormatting sqref="E244">
    <cfRule type="duplicateValues" dxfId="39" priority="31"/>
  </conditionalFormatting>
  <conditionalFormatting sqref="E245">
    <cfRule type="duplicateValues" dxfId="38" priority="30"/>
  </conditionalFormatting>
  <conditionalFormatting sqref="E246">
    <cfRule type="duplicateValues" dxfId="37" priority="29"/>
  </conditionalFormatting>
  <conditionalFormatting sqref="E247">
    <cfRule type="duplicateValues" dxfId="36" priority="28"/>
  </conditionalFormatting>
  <conditionalFormatting sqref="E248">
    <cfRule type="duplicateValues" dxfId="35" priority="27"/>
  </conditionalFormatting>
  <conditionalFormatting sqref="E249">
    <cfRule type="duplicateValues" dxfId="34" priority="26"/>
  </conditionalFormatting>
  <conditionalFormatting sqref="E250">
    <cfRule type="duplicateValues" dxfId="33" priority="25"/>
  </conditionalFormatting>
  <conditionalFormatting sqref="F239">
    <cfRule type="duplicateValues" dxfId="32" priority="24"/>
  </conditionalFormatting>
  <conditionalFormatting sqref="F240">
    <cfRule type="duplicateValues" dxfId="31" priority="23"/>
  </conditionalFormatting>
  <conditionalFormatting sqref="F241">
    <cfRule type="duplicateValues" dxfId="30" priority="22"/>
  </conditionalFormatting>
  <conditionalFormatting sqref="F242">
    <cfRule type="duplicateValues" dxfId="29" priority="21"/>
  </conditionalFormatting>
  <conditionalFormatting sqref="F243">
    <cfRule type="duplicateValues" dxfId="28" priority="20"/>
  </conditionalFormatting>
  <conditionalFormatting sqref="F244">
    <cfRule type="duplicateValues" dxfId="27" priority="19"/>
  </conditionalFormatting>
  <conditionalFormatting sqref="F245">
    <cfRule type="duplicateValues" dxfId="26" priority="18"/>
  </conditionalFormatting>
  <conditionalFormatting sqref="F246">
    <cfRule type="duplicateValues" dxfId="25" priority="17"/>
  </conditionalFormatting>
  <conditionalFormatting sqref="F247">
    <cfRule type="duplicateValues" dxfId="24" priority="16"/>
  </conditionalFormatting>
  <conditionalFormatting sqref="F248">
    <cfRule type="duplicateValues" dxfId="23" priority="15"/>
  </conditionalFormatting>
  <conditionalFormatting sqref="F249">
    <cfRule type="duplicateValues" dxfId="22" priority="14"/>
  </conditionalFormatting>
  <conditionalFormatting sqref="F250">
    <cfRule type="duplicateValues" dxfId="21" priority="13"/>
  </conditionalFormatting>
  <conditionalFormatting sqref="CZ239">
    <cfRule type="duplicateValues" dxfId="20" priority="12"/>
  </conditionalFormatting>
  <conditionalFormatting sqref="CZ240">
    <cfRule type="duplicateValues" dxfId="19" priority="11"/>
  </conditionalFormatting>
  <conditionalFormatting sqref="CZ241">
    <cfRule type="duplicateValues" dxfId="18" priority="10"/>
  </conditionalFormatting>
  <conditionalFormatting sqref="CZ242">
    <cfRule type="duplicateValues" dxfId="17" priority="9"/>
  </conditionalFormatting>
  <conditionalFormatting sqref="CZ243">
    <cfRule type="duplicateValues" dxfId="16" priority="8"/>
  </conditionalFormatting>
  <conditionalFormatting sqref="CZ244">
    <cfRule type="duplicateValues" dxfId="15" priority="7"/>
  </conditionalFormatting>
  <conditionalFormatting sqref="CZ245">
    <cfRule type="duplicateValues" dxfId="14" priority="6"/>
  </conditionalFormatting>
  <conditionalFormatting sqref="CZ246">
    <cfRule type="duplicateValues" dxfId="13" priority="5"/>
  </conditionalFormatting>
  <conditionalFormatting sqref="CZ247">
    <cfRule type="duplicateValues" dxfId="12" priority="4"/>
  </conditionalFormatting>
  <conditionalFormatting sqref="CZ248">
    <cfRule type="duplicateValues" dxfId="11" priority="3"/>
  </conditionalFormatting>
  <conditionalFormatting sqref="CZ249">
    <cfRule type="duplicateValues" dxfId="10" priority="2"/>
  </conditionalFormatting>
  <conditionalFormatting sqref="CZ250">
    <cfRule type="duplicateValues" dxfId="9" priority="1"/>
  </conditionalFormatting>
  <conditionalFormatting sqref="E74">
    <cfRule type="duplicateValues" dxfId="8" priority="1016"/>
  </conditionalFormatting>
  <conditionalFormatting sqref="F74">
    <cfRule type="duplicateValues" dxfId="7" priority="1022"/>
  </conditionalFormatting>
  <conditionalFormatting sqref="CZ74">
    <cfRule type="duplicateValues" dxfId="6" priority="1028"/>
  </conditionalFormatting>
  <conditionalFormatting sqref="E92">
    <cfRule type="duplicateValues" dxfId="5" priority="1286"/>
  </conditionalFormatting>
  <conditionalFormatting sqref="F92">
    <cfRule type="duplicateValues" dxfId="4" priority="1292"/>
  </conditionalFormatting>
  <conditionalFormatting sqref="CZ92">
    <cfRule type="duplicateValues" dxfId="3" priority="1298"/>
  </conditionalFormatting>
  <conditionalFormatting sqref="E110">
    <cfRule type="duplicateValues" dxfId="2" priority="1607"/>
  </conditionalFormatting>
  <conditionalFormatting sqref="F110">
    <cfRule type="duplicateValues" dxfId="1" priority="1613"/>
  </conditionalFormatting>
  <conditionalFormatting sqref="CZ110">
    <cfRule type="duplicateValues" dxfId="0" priority="161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Feel Free</cp:lastModifiedBy>
  <dcterms:created xsi:type="dcterms:W3CDTF">2018-07-26T13:44:32Z</dcterms:created>
  <dcterms:modified xsi:type="dcterms:W3CDTF">2019-01-25T08:43:55Z</dcterms:modified>
</cp:coreProperties>
</file>